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mc:AlternateContent xmlns:mc="http://schemas.openxmlformats.org/markup-compatibility/2006">
    <mc:Choice Requires="x15">
      <x15ac:absPath xmlns:x15ac="http://schemas.microsoft.com/office/spreadsheetml/2010/11/ac" url="C:\Users\paetz\Desktop\"/>
    </mc:Choice>
  </mc:AlternateContent>
  <xr:revisionPtr revIDLastSave="0" documentId="8_{0D3FAB22-AE4D-45F6-A80E-1E3067CEFA20}" xr6:coauthVersionLast="47" xr6:coauthVersionMax="47" xr10:uidLastSave="{00000000-0000-0000-0000-000000000000}"/>
  <bookViews>
    <workbookView xWindow="-120" yWindow="-120" windowWidth="29040" windowHeight="15720" xr2:uid="{00000000-000D-0000-FFFF-FFFF00000000}"/>
  </bookViews>
  <sheets>
    <sheet name="Werte 2023 - Freistrommengenber"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3" i="1" l="1"/>
  <c r="D33" i="1"/>
  <c r="F33" i="1" s="1"/>
  <c r="E28" i="1"/>
  <c r="I24" i="1"/>
  <c r="J24" i="1" s="1"/>
  <c r="I25" i="1" s="1"/>
  <c r="G24" i="1"/>
  <c r="D24" i="1"/>
  <c r="G23" i="1"/>
  <c r="E23" i="1"/>
  <c r="I21" i="1" s="1"/>
  <c r="J21" i="1" s="1"/>
  <c r="I22" i="1"/>
  <c r="E22" i="1"/>
  <c r="E21" i="1"/>
  <c r="I16" i="1"/>
  <c r="H16" i="1"/>
  <c r="G16" i="1"/>
  <c r="J16" i="1" s="1"/>
  <c r="F16" i="1"/>
  <c r="E16" i="1"/>
  <c r="I15" i="1"/>
  <c r="H15" i="1"/>
  <c r="G15" i="1"/>
  <c r="J15" i="1" s="1"/>
  <c r="F15" i="1"/>
  <c r="E15" i="1"/>
  <c r="I14" i="1"/>
  <c r="H14" i="1"/>
  <c r="G14" i="1" s="1"/>
  <c r="J14" i="1" s="1"/>
  <c r="F14" i="1"/>
  <c r="E14" i="1"/>
  <c r="I13" i="1"/>
  <c r="H13" i="1"/>
  <c r="G13" i="1"/>
  <c r="J13" i="1" s="1"/>
  <c r="F13" i="1"/>
  <c r="E13" i="1"/>
  <c r="I12" i="1"/>
  <c r="H12" i="1"/>
  <c r="G12" i="1"/>
  <c r="J12" i="1" s="1"/>
  <c r="F12" i="1"/>
  <c r="E12" i="1"/>
  <c r="J11" i="1"/>
  <c r="I11" i="1"/>
  <c r="H11" i="1"/>
  <c r="G11" i="1"/>
  <c r="F11" i="1"/>
  <c r="E11" i="1"/>
  <c r="I10" i="1"/>
  <c r="H10" i="1"/>
  <c r="G10" i="1"/>
  <c r="J10" i="1" s="1"/>
  <c r="F10" i="1"/>
  <c r="E10" i="1"/>
  <c r="I9" i="1"/>
  <c r="H9" i="1"/>
  <c r="G9" i="1"/>
  <c r="J9" i="1" s="1"/>
  <c r="F9" i="1"/>
  <c r="E9" i="1"/>
  <c r="I8" i="1"/>
  <c r="H8" i="1"/>
  <c r="G8" i="1"/>
  <c r="J8" i="1" s="1"/>
  <c r="F8" i="1"/>
  <c r="E8" i="1"/>
  <c r="F7" i="1"/>
  <c r="H7" i="1" s="1"/>
  <c r="E7" i="1"/>
  <c r="I7" i="1" s="1"/>
  <c r="I17" i="1" s="1"/>
  <c r="F5" i="1"/>
  <c r="H5" i="1" s="1"/>
  <c r="E5" i="1"/>
  <c r="H4" i="1"/>
  <c r="G4" i="1"/>
  <c r="J26" i="1" l="1"/>
  <c r="J22" i="1" s="1"/>
  <c r="C28" i="1" s="1"/>
  <c r="D28" i="1" s="1"/>
  <c r="G5" i="1"/>
  <c r="H6" i="1"/>
  <c r="G7" i="1"/>
  <c r="H17" i="1"/>
  <c r="G22" i="1"/>
  <c r="I4" i="1"/>
  <c r="J4" i="1" l="1"/>
  <c r="I5" i="1"/>
  <c r="I6" i="1" s="1"/>
  <c r="F22" i="1"/>
  <c r="H22" i="1" s="1"/>
  <c r="C27" i="1"/>
  <c r="D27" i="1" s="1"/>
  <c r="G17" i="1"/>
  <c r="J7" i="1"/>
  <c r="J17" i="1" s="1"/>
  <c r="C25" i="1"/>
  <c r="H18" i="1"/>
  <c r="H28" i="1" s="1"/>
  <c r="F21" i="1"/>
  <c r="G6" i="1"/>
  <c r="G18" i="1" s="1"/>
  <c r="C26" i="1" l="1"/>
  <c r="D26" i="1" s="1"/>
  <c r="G21" i="1"/>
  <c r="I18" i="1"/>
  <c r="D25" i="1"/>
  <c r="D29" i="1" s="1"/>
  <c r="E26" i="1" s="1"/>
  <c r="E27" i="1"/>
  <c r="E29" i="1" s="1"/>
  <c r="J5" i="1"/>
  <c r="J6" i="1" s="1"/>
  <c r="J18" i="1" s="1"/>
  <c r="H21" i="1"/>
  <c r="F23" i="1" l="1"/>
  <c r="H23" i="1" s="1"/>
  <c r="F24" i="1"/>
  <c r="H24" i="1" s="1"/>
  <c r="H27" i="1"/>
  <c r="H29" i="1" s="1"/>
  <c r="H30"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Tesla Hotte</author>
  </authors>
  <commentList>
    <comment ref="B21" authorId="0" shapeId="0" xr:uid="{00000000-0006-0000-0000-000001000000}">
      <text>
        <r>
          <rPr>
            <sz val="11"/>
            <color indexed="8"/>
            <rFont val="Helvetica Neue"/>
          </rPr>
          <t>Tesla Hotte:
Hier den Wert vom Vorjahr eintragen</t>
        </r>
      </text>
    </comment>
    <comment ref="C21" authorId="0" shapeId="0" xr:uid="{00000000-0006-0000-0000-000002000000}">
      <text>
        <r>
          <rPr>
            <sz val="11"/>
            <color indexed="8"/>
            <rFont val="Helvetica Neue"/>
          </rPr>
          <t>Tesla Hotte:
Hier den 1.1.20?? Für das laufende Jahr eintragen.</t>
        </r>
      </text>
    </comment>
    <comment ref="D21" authorId="0" shapeId="0" xr:uid="{00000000-0006-0000-0000-000003000000}">
      <text>
        <r>
          <rPr>
            <sz val="11"/>
            <color indexed="8"/>
            <rFont val="Helvetica Neue"/>
          </rPr>
          <t xml:space="preserve">Tesla Hotte:
Hier den 31.12.20?? des Jahres eintragen oder wenn eine Preisänderung im laufenden Jahr kommt, den letzten Tag des alten Strompreis eintragen. </t>
        </r>
      </text>
    </comment>
    <comment ref="B22" authorId="0" shapeId="0" xr:uid="{00000000-0006-0000-0000-000004000000}">
      <text>
        <r>
          <rPr>
            <sz val="11"/>
            <color indexed="8"/>
            <rFont val="Helvetica Neue"/>
          </rPr>
          <t>Tesla Hotte:
Hier kommt die Einspeisevergütung brutto rein, die ihr an Sonnen abgetreten habt.</t>
        </r>
      </text>
    </comment>
    <comment ref="C22" authorId="0" shapeId="0" xr:uid="{00000000-0006-0000-0000-000005000000}">
      <text>
        <r>
          <rPr>
            <sz val="11"/>
            <color indexed="8"/>
            <rFont val="Helvetica Neue"/>
          </rPr>
          <t>Tesla Hotte:
Hier kommt das Datum des ersten Tages des neuen Strompreis rein.
Sollte es eine dritte Preisänderung im Jahr geben, könnt Ihr die Tabelle selbst ändern. Das sieht man hier an den Gelben wagerechten Zellen.</t>
        </r>
      </text>
    </comment>
    <comment ref="D22" authorId="0" shapeId="0" xr:uid="{00000000-0006-0000-0000-000006000000}">
      <text>
        <r>
          <rPr>
            <sz val="11"/>
            <color indexed="8"/>
            <rFont val="Helvetica Neue"/>
          </rPr>
          <t>Tesla Hotte:
Hier kommt das Datum des letzten Tages des neuen Strompreis rein.
Sollte es eine dritte Preisänderung im Jahr geben, könnt Ihr die Tabelle selbst ändern. Das sieht man hier an den Gelben wagerechten Zellen.</t>
        </r>
      </text>
    </comment>
    <comment ref="C24" authorId="0" shapeId="0" xr:uid="{00000000-0006-0000-0000-000007000000}">
      <text>
        <r>
          <rPr>
            <sz val="11"/>
            <color indexed="8"/>
            <rFont val="Helvetica Neue"/>
          </rPr>
          <t>Tesla Hotte:
Hier kommt immer das erste Datum des Jahres rein. Also 01.01.2024, 01.01.2025 und so weiter</t>
        </r>
      </text>
    </comment>
  </commentList>
</comments>
</file>

<file path=xl/sharedStrings.xml><?xml version="1.0" encoding="utf-8"?>
<sst xmlns="http://schemas.openxmlformats.org/spreadsheetml/2006/main" count="68" uniqueCount="42">
  <si>
    <t>Freistrommengenberechnung Sonnen Version 1.0.1</t>
  </si>
  <si>
    <t>Jahr 2023</t>
  </si>
  <si>
    <t>Erzeugte kWh aus (abgelesen aus Wechselrichter)</t>
  </si>
  <si>
    <t>Zählerstand aktuell Netzbezug 1.8.0</t>
  </si>
  <si>
    <t>Zählerstand aktuell Netzeinspeisung 2.8.0</t>
  </si>
  <si>
    <t>Zählerstand NB Vormonat 1.8.0</t>
  </si>
  <si>
    <t>Zählerstand ES Vormonat 2.8.0</t>
  </si>
  <si>
    <t>Eigenverbrauch kWh</t>
  </si>
  <si>
    <t>Eingespeist kWh Zähler monatlich!</t>
  </si>
  <si>
    <t>Netzbezug kWh Zähler monatlich!</t>
  </si>
  <si>
    <t>Energiebedarf kWh gesamt</t>
  </si>
  <si>
    <t xml:space="preserve">Ab 01.03.2024 Neuer Strompreis </t>
  </si>
  <si>
    <t>Zwischenwerte</t>
  </si>
  <si>
    <t xml:space="preserve"> </t>
  </si>
  <si>
    <t>Gesamt</t>
  </si>
  <si>
    <t xml:space="preserve">Anfangsdatum </t>
  </si>
  <si>
    <t>Enddatum</t>
  </si>
  <si>
    <t>Für Tage</t>
  </si>
  <si>
    <t>Einspeisung kWh</t>
  </si>
  <si>
    <t>Netzbezug kWh</t>
  </si>
  <si>
    <t>Differenz</t>
  </si>
  <si>
    <t>Fixkosten / Tag</t>
  </si>
  <si>
    <t>Fixkosten / Tage</t>
  </si>
  <si>
    <t>Einspeisung Vorjahr</t>
  </si>
  <si>
    <r>
      <rPr>
        <b/>
        <sz val="13"/>
        <color indexed="13"/>
        <rFont val="Helvetica Neue"/>
      </rPr>
      <t xml:space="preserve">Einspeisevergütung </t>
    </r>
    <r>
      <rPr>
        <b/>
        <u/>
        <sz val="14"/>
        <color indexed="13"/>
        <rFont val="Helvetica Neue"/>
      </rPr>
      <t>brutto.</t>
    </r>
    <r>
      <rPr>
        <b/>
        <sz val="13"/>
        <color indexed="13"/>
        <rFont val="Helvetica Neue"/>
      </rPr>
      <t xml:space="preserve"> !!!</t>
    </r>
  </si>
  <si>
    <t>Strompreis vom 01.01.2024 - 31.02.24</t>
  </si>
  <si>
    <t>Strompreis anderer Anbieter</t>
  </si>
  <si>
    <t>Fixkosten vom 01.01.2024 - 31.02.24</t>
  </si>
  <si>
    <t>Inklusive Grundgebühr pro kWh</t>
  </si>
  <si>
    <t>Summe</t>
  </si>
  <si>
    <t>Strompreis vom 01.03.2024 - 31.12.24</t>
  </si>
  <si>
    <t>Fixkosten vom 01.03.2024 - 31.12.24</t>
  </si>
  <si>
    <t>Netzeinspeisung</t>
  </si>
  <si>
    <t>Gewinnbeteiligung</t>
  </si>
  <si>
    <t>Freistrommenge für 2025 bis jetzt</t>
  </si>
  <si>
    <t>Auszahlung / - gleich Nachzahlung</t>
  </si>
  <si>
    <t>Endsumme</t>
  </si>
  <si>
    <t>Differenz zwischen beiden Anbieter</t>
  </si>
  <si>
    <t>Entladung kWh</t>
  </si>
  <si>
    <t>Ladung kWh</t>
  </si>
  <si>
    <t>Verlust kWh</t>
  </si>
  <si>
    <t>Batterieverluste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</si>
</sst>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164" formatCode="mmmm"/>
    <numFmt numFmtId="165" formatCode="#,##0.0"/>
    <numFmt numFmtId="166" formatCode="dd\.mm\.yyyy"/>
    <numFmt numFmtId="167" formatCode="[$€-2]\ 0.0000"/>
    <numFmt numFmtId="168" formatCode="[$€-2]&quot; &quot;0.00"/>
    <numFmt numFmtId="169" formatCode="[$€-2]&quot; &quot;0.00000"/>
    <numFmt numFmtId="170" formatCode="d\.m\.yyyy"/>
    <numFmt numFmtId="171" formatCode="[$€-2]&quot; &quot;0.000"/>
    <numFmt numFmtId="172" formatCode="[$€-2]\ 0.00"/>
    <numFmt numFmtId="173" formatCode="[$€-2]&quot; &quot;0.0000"/>
    <numFmt numFmtId="174" formatCode="[$€-2]\ #,##0.00"/>
    <numFmt numFmtId="175" formatCode="dd\.mm\.yy"/>
    <numFmt numFmtId="176" formatCode="[$€-2]&quot; &quot;#,##0.00"/>
    <numFmt numFmtId="177" formatCode="0.0%"/>
  </numFmts>
  <fonts count="26">
    <font>
      <sz val="10"/>
      <color indexed="8"/>
      <name val="Helvetica Neue"/>
    </font>
    <font>
      <b/>
      <sz val="17"/>
      <color indexed="8"/>
      <name val="Helvetica Neue"/>
    </font>
    <font>
      <b/>
      <sz val="10"/>
      <color indexed="8"/>
      <name val="Helvetica Neue"/>
    </font>
    <font>
      <b/>
      <sz val="13"/>
      <color indexed="13"/>
      <name val="Helvetica Neue"/>
    </font>
    <font>
      <sz val="13"/>
      <color indexed="13"/>
      <name val="Helvetica Neue"/>
    </font>
    <font>
      <b/>
      <sz val="13"/>
      <color indexed="18"/>
      <name val="Helvetica"/>
    </font>
    <font>
      <b/>
      <sz val="13"/>
      <color indexed="9"/>
      <name val="Helvetica Neue"/>
    </font>
    <font>
      <b/>
      <sz val="13"/>
      <color indexed="20"/>
      <name val="Helvetica"/>
    </font>
    <font>
      <sz val="13"/>
      <color indexed="8"/>
      <name val="Helvetica"/>
    </font>
    <font>
      <sz val="13"/>
      <color indexed="19"/>
      <name val="Helvetica Neue"/>
    </font>
    <font>
      <sz val="13"/>
      <color indexed="16"/>
      <name val="Helvetica Neue"/>
    </font>
    <font>
      <b/>
      <sz val="13"/>
      <color indexed="19"/>
      <name val="Helvetica Neue"/>
    </font>
    <font>
      <b/>
      <sz val="13"/>
      <color indexed="8"/>
      <name val="Helvetica Neue"/>
    </font>
    <font>
      <sz val="13"/>
      <color indexed="8"/>
      <name val="Helvetica Neue"/>
    </font>
    <font>
      <b/>
      <sz val="13"/>
      <color indexed="20"/>
      <name val="Helvetica Neue"/>
    </font>
    <font>
      <sz val="11"/>
      <color indexed="8"/>
      <name val="Helvetica Neue"/>
    </font>
    <font>
      <b/>
      <u/>
      <sz val="14"/>
      <color indexed="13"/>
      <name val="Helvetica Neue"/>
    </font>
    <font>
      <sz val="13"/>
      <color indexed="20"/>
      <name val="Helvetica Neue"/>
    </font>
    <font>
      <sz val="13"/>
      <color indexed="9"/>
      <name val="Helvetica Neue"/>
    </font>
    <font>
      <b/>
      <sz val="14"/>
      <color indexed="9"/>
      <name val="Helvetica Neue"/>
    </font>
    <font>
      <sz val="18"/>
      <color indexed="13"/>
      <name val="Helvetica Neue"/>
    </font>
    <font>
      <sz val="15"/>
      <color indexed="8"/>
      <name val="Helvetica Neue"/>
    </font>
    <font>
      <sz val="14"/>
      <color rgb="FFC00000"/>
      <name val="Helvetica Neue"/>
    </font>
    <font>
      <b/>
      <sz val="13"/>
      <color theme="0"/>
      <name val="Helvetica Neue"/>
    </font>
    <font>
      <b/>
      <sz val="13"/>
      <color theme="6" tint="-0.499984740745262"/>
      <name val="Helvetica Neue"/>
    </font>
    <font>
      <sz val="10"/>
      <color theme="6" tint="-0.499984740745262"/>
      <name val="Helvetica Neue"/>
    </font>
  </fonts>
  <fills count="18">
    <fill>
      <patternFill patternType="none"/>
    </fill>
    <fill>
      <patternFill patternType="gray125"/>
    </fill>
    <fill>
      <patternFill patternType="solid">
        <fgColor indexed="9"/>
        <bgColor auto="1"/>
      </patternFill>
    </fill>
    <fill>
      <patternFill patternType="solid">
        <fgColor indexed="12"/>
        <bgColor auto="1"/>
      </patternFill>
    </fill>
    <fill>
      <patternFill patternType="solid">
        <fgColor indexed="14"/>
        <bgColor auto="1"/>
      </patternFill>
    </fill>
    <fill>
      <patternFill patternType="solid">
        <fgColor indexed="17"/>
        <bgColor auto="1"/>
      </patternFill>
    </fill>
    <fill>
      <patternFill patternType="solid">
        <fgColor indexed="18"/>
        <bgColor auto="1"/>
      </patternFill>
    </fill>
    <fill>
      <patternFill patternType="solid">
        <fgColor indexed="19"/>
        <bgColor auto="1"/>
      </patternFill>
    </fill>
    <fill>
      <patternFill patternType="solid">
        <fgColor indexed="21"/>
        <bgColor auto="1"/>
      </patternFill>
    </fill>
    <fill>
      <patternFill patternType="solid">
        <fgColor indexed="22"/>
        <bgColor auto="1"/>
      </patternFill>
    </fill>
    <fill>
      <patternFill patternType="solid">
        <fgColor indexed="24"/>
        <bgColor auto="1"/>
      </patternFill>
    </fill>
    <fill>
      <patternFill patternType="solid">
        <fgColor indexed="25"/>
        <bgColor auto="1"/>
      </patternFill>
    </fill>
    <fill>
      <patternFill patternType="solid">
        <fgColor indexed="26"/>
        <bgColor auto="1"/>
      </patternFill>
    </fill>
    <fill>
      <patternFill patternType="solid">
        <fgColor indexed="13"/>
        <bgColor auto="1"/>
      </patternFill>
    </fill>
    <fill>
      <patternFill patternType="solid">
        <fgColor indexed="31"/>
        <bgColor auto="1"/>
      </patternFill>
    </fill>
    <fill>
      <patternFill patternType="solid">
        <fgColor indexed="32"/>
        <bgColor auto="1"/>
      </patternFill>
    </fill>
    <fill>
      <patternFill patternType="solid">
        <fgColor rgb="FFC00000"/>
        <bgColor indexed="64"/>
      </patternFill>
    </fill>
    <fill>
      <patternFill patternType="solid">
        <fgColor theme="0"/>
        <bgColor indexed="64"/>
      </patternFill>
    </fill>
  </fills>
  <borders count="74">
    <border>
      <left/>
      <right/>
      <top/>
      <bottom/>
      <diagonal/>
    </border>
    <border>
      <left style="thin">
        <color indexed="10"/>
      </left>
      <right/>
      <top style="thin">
        <color indexed="10"/>
      </top>
      <bottom style="thin">
        <color indexed="11"/>
      </bottom>
      <diagonal/>
    </border>
    <border>
      <left/>
      <right/>
      <top style="thin">
        <color indexed="10"/>
      </top>
      <bottom style="thin">
        <color indexed="11"/>
      </bottom>
      <diagonal/>
    </border>
    <border>
      <left/>
      <right style="thin">
        <color indexed="10"/>
      </right>
      <top style="thin">
        <color indexed="10"/>
      </top>
      <bottom style="thin">
        <color indexed="12"/>
      </bottom>
      <diagonal/>
    </border>
    <border>
      <left style="thin">
        <color indexed="11"/>
      </left>
      <right style="thin">
        <color indexed="11"/>
      </right>
      <top style="thin">
        <color indexed="11"/>
      </top>
      <bottom style="thin">
        <color indexed="11"/>
      </bottom>
      <diagonal/>
    </border>
    <border>
      <left style="thin">
        <color indexed="11"/>
      </left>
      <right style="thin">
        <color indexed="12"/>
      </right>
      <top style="thin">
        <color indexed="11"/>
      </top>
      <bottom style="thin">
        <color indexed="11"/>
      </bottom>
      <diagonal/>
    </border>
    <border>
      <left style="thin">
        <color indexed="12"/>
      </left>
      <right style="thin">
        <color indexed="12"/>
      </right>
      <top style="thin">
        <color indexed="12"/>
      </top>
      <bottom style="thin">
        <color indexed="12"/>
      </bottom>
      <diagonal/>
    </border>
    <border>
      <left style="thin">
        <color indexed="11"/>
      </left>
      <right style="thin">
        <color indexed="11"/>
      </right>
      <top style="thin">
        <color indexed="11"/>
      </top>
      <bottom style="thin">
        <color indexed="15"/>
      </bottom>
      <diagonal/>
    </border>
    <border>
      <left style="thin">
        <color indexed="11"/>
      </left>
      <right style="thin">
        <color indexed="11"/>
      </right>
      <top style="thin">
        <color indexed="11"/>
      </top>
      <bottom style="thin">
        <color indexed="8"/>
      </bottom>
      <diagonal/>
    </border>
    <border>
      <left style="thin">
        <color indexed="11"/>
      </left>
      <right style="thin">
        <color indexed="11"/>
      </right>
      <top style="thin">
        <color indexed="11"/>
      </top>
      <bottom style="medium">
        <color indexed="16"/>
      </bottom>
      <diagonal/>
    </border>
    <border>
      <left style="thin">
        <color indexed="11"/>
      </left>
      <right style="thin">
        <color indexed="11"/>
      </right>
      <top style="thin">
        <color indexed="11"/>
      </top>
      <bottom style="medium">
        <color indexed="13"/>
      </bottom>
      <diagonal/>
    </border>
    <border>
      <left style="thin">
        <color indexed="11"/>
      </left>
      <right style="thin">
        <color indexed="11"/>
      </right>
      <top style="thin">
        <color indexed="12"/>
      </top>
      <bottom/>
      <diagonal/>
    </border>
    <border>
      <left style="thin">
        <color indexed="11"/>
      </left>
      <right style="thin">
        <color indexed="8"/>
      </right>
      <top style="thin">
        <color indexed="15"/>
      </top>
      <bottom style="thin">
        <color indexed="11"/>
      </bottom>
      <diagonal/>
    </border>
    <border>
      <left style="thin">
        <color indexed="8"/>
      </left>
      <right style="thin">
        <color indexed="8"/>
      </right>
      <top style="thin">
        <color indexed="8"/>
      </top>
      <bottom style="thin">
        <color indexed="8"/>
      </bottom>
      <diagonal/>
    </border>
    <border>
      <left style="thin">
        <color indexed="8"/>
      </left>
      <right style="medium">
        <color indexed="16"/>
      </right>
      <top style="thin">
        <color indexed="8"/>
      </top>
      <bottom style="thin">
        <color indexed="8"/>
      </bottom>
      <diagonal/>
    </border>
    <border>
      <left style="medium">
        <color indexed="16"/>
      </left>
      <right style="thin">
        <color indexed="11"/>
      </right>
      <top style="medium">
        <color indexed="16"/>
      </top>
      <bottom style="medium">
        <color indexed="16"/>
      </bottom>
      <diagonal/>
    </border>
    <border>
      <left style="thin">
        <color indexed="11"/>
      </left>
      <right style="medium">
        <color indexed="16"/>
      </right>
      <top style="medium">
        <color indexed="16"/>
      </top>
      <bottom style="medium">
        <color indexed="16"/>
      </bottom>
      <diagonal/>
    </border>
    <border>
      <left style="medium">
        <color indexed="16"/>
      </left>
      <right style="medium">
        <color indexed="13"/>
      </right>
      <top style="medium">
        <color indexed="13"/>
      </top>
      <bottom style="medium">
        <color indexed="13"/>
      </bottom>
      <diagonal/>
    </border>
    <border>
      <left style="medium">
        <color indexed="13"/>
      </left>
      <right style="medium">
        <color indexed="13"/>
      </right>
      <top style="medium">
        <color indexed="13"/>
      </top>
      <bottom style="medium">
        <color indexed="13"/>
      </bottom>
      <diagonal/>
    </border>
    <border>
      <left style="medium">
        <color indexed="13"/>
      </left>
      <right/>
      <top style="medium">
        <color indexed="13"/>
      </top>
      <bottom style="medium">
        <color indexed="13"/>
      </bottom>
      <diagonal/>
    </border>
    <border>
      <left/>
      <right style="thin">
        <color indexed="10"/>
      </right>
      <top/>
      <bottom/>
      <diagonal/>
    </border>
    <border>
      <left style="thin">
        <color indexed="11"/>
      </left>
      <right style="thin">
        <color indexed="8"/>
      </right>
      <top style="thin">
        <color indexed="11"/>
      </top>
      <bottom style="thin">
        <color indexed="11"/>
      </bottom>
      <diagonal/>
    </border>
    <border>
      <left style="thin">
        <color indexed="8"/>
      </left>
      <right style="medium">
        <color indexed="13"/>
      </right>
      <top style="thin">
        <color indexed="8"/>
      </top>
      <bottom style="thin">
        <color indexed="8"/>
      </bottom>
      <diagonal/>
    </border>
    <border>
      <left style="medium">
        <color indexed="13"/>
      </left>
      <right style="medium">
        <color indexed="13"/>
      </right>
      <top style="medium">
        <color indexed="16"/>
      </top>
      <bottom style="medium">
        <color indexed="13"/>
      </bottom>
      <diagonal/>
    </border>
    <border>
      <left style="thin">
        <color indexed="8"/>
      </left>
      <right style="thin">
        <color indexed="11"/>
      </right>
      <top style="medium">
        <color indexed="13"/>
      </top>
      <bottom style="medium">
        <color indexed="13"/>
      </bottom>
      <diagonal/>
    </border>
    <border>
      <left style="thin">
        <color indexed="11"/>
      </left>
      <right style="thin">
        <color indexed="11"/>
      </right>
      <top style="medium">
        <color indexed="13"/>
      </top>
      <bottom style="medium">
        <color indexed="13"/>
      </bottom>
      <diagonal/>
    </border>
    <border>
      <left style="thin">
        <color indexed="11"/>
      </left>
      <right/>
      <top style="medium">
        <color indexed="13"/>
      </top>
      <bottom style="medium">
        <color indexed="13"/>
      </bottom>
      <diagonal/>
    </border>
    <border>
      <left style="thin">
        <color indexed="8"/>
      </left>
      <right style="thin">
        <color indexed="8"/>
      </right>
      <top style="thin">
        <color indexed="8"/>
      </top>
      <bottom style="medium">
        <color indexed="23"/>
      </bottom>
      <diagonal/>
    </border>
    <border>
      <left style="thin">
        <color indexed="8"/>
      </left>
      <right style="medium">
        <color indexed="13"/>
      </right>
      <top style="thin">
        <color indexed="8"/>
      </top>
      <bottom style="medium">
        <color indexed="23"/>
      </bottom>
      <diagonal/>
    </border>
    <border>
      <left style="thin">
        <color indexed="11"/>
      </left>
      <right style="medium">
        <color indexed="23"/>
      </right>
      <top style="thin">
        <color indexed="11"/>
      </top>
      <bottom style="thin">
        <color indexed="11"/>
      </bottom>
      <diagonal/>
    </border>
    <border>
      <left style="medium">
        <color indexed="23"/>
      </left>
      <right style="thin">
        <color indexed="11"/>
      </right>
      <top style="medium">
        <color indexed="23"/>
      </top>
      <bottom style="medium">
        <color indexed="23"/>
      </bottom>
      <diagonal/>
    </border>
    <border>
      <left style="thin">
        <color indexed="11"/>
      </left>
      <right style="thin">
        <color indexed="11"/>
      </right>
      <top style="medium">
        <color indexed="23"/>
      </top>
      <bottom style="medium">
        <color indexed="23"/>
      </bottom>
      <diagonal/>
    </border>
    <border>
      <left style="thin">
        <color indexed="11"/>
      </left>
      <right style="thin">
        <color indexed="15"/>
      </right>
      <top style="thin">
        <color indexed="11"/>
      </top>
      <bottom style="thin">
        <color indexed="11"/>
      </bottom>
      <diagonal/>
    </border>
    <border>
      <left style="thin">
        <color indexed="15"/>
      </left>
      <right style="thin">
        <color indexed="11"/>
      </right>
      <top style="medium">
        <color indexed="23"/>
      </top>
      <bottom style="thin">
        <color indexed="11"/>
      </bottom>
      <diagonal/>
    </border>
    <border>
      <left style="thin">
        <color indexed="11"/>
      </left>
      <right style="thin">
        <color indexed="11"/>
      </right>
      <top style="medium">
        <color indexed="23"/>
      </top>
      <bottom style="thin">
        <color indexed="11"/>
      </bottom>
      <diagonal/>
    </border>
    <border>
      <left style="thin">
        <color indexed="11"/>
      </left>
      <right style="medium">
        <color indexed="13"/>
      </right>
      <top style="medium">
        <color indexed="23"/>
      </top>
      <bottom style="thin">
        <color indexed="11"/>
      </bottom>
      <diagonal/>
    </border>
    <border>
      <left style="thin">
        <color indexed="15"/>
      </left>
      <right style="thin">
        <color indexed="11"/>
      </right>
      <top style="thin">
        <color indexed="11"/>
      </top>
      <bottom style="thin">
        <color indexed="11"/>
      </bottom>
      <diagonal/>
    </border>
    <border>
      <left style="thin">
        <color indexed="11"/>
      </left>
      <right style="thin">
        <color indexed="11"/>
      </right>
      <top style="medium">
        <color indexed="13"/>
      </top>
      <bottom style="thin">
        <color indexed="11"/>
      </bottom>
      <diagonal/>
    </border>
    <border>
      <left style="thin">
        <color indexed="11"/>
      </left>
      <right/>
      <top style="medium">
        <color indexed="13"/>
      </top>
      <bottom style="thin">
        <color indexed="11"/>
      </bottom>
      <diagonal/>
    </border>
    <border>
      <left style="thin">
        <color indexed="11"/>
      </left>
      <right/>
      <top style="thin">
        <color indexed="11"/>
      </top>
      <bottom style="medium">
        <color indexed="13"/>
      </bottom>
      <diagonal/>
    </border>
    <border>
      <left style="medium">
        <color indexed="23"/>
      </left>
      <right style="thin">
        <color indexed="15"/>
      </right>
      <top style="thin">
        <color indexed="11"/>
      </top>
      <bottom style="thin">
        <color indexed="11"/>
      </bottom>
      <diagonal/>
    </border>
    <border>
      <left style="thin">
        <color indexed="11"/>
      </left>
      <right style="medium">
        <color indexed="13"/>
      </right>
      <top style="thin">
        <color indexed="11"/>
      </top>
      <bottom style="thin">
        <color indexed="11"/>
      </bottom>
      <diagonal/>
    </border>
    <border>
      <left style="medium">
        <color indexed="13"/>
      </left>
      <right style="medium">
        <color indexed="13"/>
      </right>
      <top style="medium">
        <color indexed="13"/>
      </top>
      <bottom style="medium">
        <color indexed="9"/>
      </bottom>
      <diagonal/>
    </border>
    <border>
      <left style="thin">
        <color indexed="11"/>
      </left>
      <right style="medium">
        <color indexed="13"/>
      </right>
      <top style="thin">
        <color indexed="11"/>
      </top>
      <bottom style="medium">
        <color indexed="13"/>
      </bottom>
      <diagonal/>
    </border>
    <border>
      <left style="medium">
        <color indexed="13"/>
      </left>
      <right style="medium">
        <color indexed="9"/>
      </right>
      <top style="medium">
        <color indexed="13"/>
      </top>
      <bottom style="medium">
        <color indexed="13"/>
      </bottom>
      <diagonal/>
    </border>
    <border>
      <left style="medium">
        <color indexed="9"/>
      </left>
      <right style="medium">
        <color indexed="9"/>
      </right>
      <top style="medium">
        <color indexed="9"/>
      </top>
      <bottom style="medium">
        <color indexed="9"/>
      </bottom>
      <diagonal/>
    </border>
    <border>
      <left style="medium">
        <color indexed="9"/>
      </left>
      <right/>
      <top style="medium">
        <color indexed="13"/>
      </top>
      <bottom/>
      <diagonal/>
    </border>
    <border>
      <left/>
      <right/>
      <top style="medium">
        <color indexed="13"/>
      </top>
      <bottom/>
      <diagonal/>
    </border>
    <border>
      <left style="medium">
        <color indexed="9"/>
      </left>
      <right/>
      <top/>
      <bottom style="medium">
        <color indexed="13"/>
      </bottom>
      <diagonal/>
    </border>
    <border>
      <left/>
      <right/>
      <top/>
      <bottom/>
      <diagonal/>
    </border>
    <border>
      <left style="thin">
        <color indexed="15"/>
      </left>
      <right style="medium">
        <color indexed="13"/>
      </right>
      <top style="thin">
        <color indexed="11"/>
      </top>
      <bottom style="thin">
        <color indexed="11"/>
      </bottom>
      <diagonal/>
    </border>
    <border>
      <left style="medium">
        <color indexed="13"/>
      </left>
      <right style="thick">
        <color indexed="9"/>
      </right>
      <top style="medium">
        <color indexed="13"/>
      </top>
      <bottom/>
      <diagonal/>
    </border>
    <border>
      <left style="thick">
        <color indexed="9"/>
      </left>
      <right/>
      <top style="medium">
        <color indexed="9"/>
      </top>
      <bottom style="thick">
        <color indexed="9"/>
      </bottom>
      <diagonal/>
    </border>
    <border>
      <left/>
      <right style="thick">
        <color indexed="9"/>
      </right>
      <top style="medium">
        <color indexed="9"/>
      </top>
      <bottom style="thick">
        <color indexed="9"/>
      </bottom>
      <diagonal/>
    </border>
    <border>
      <left style="thick">
        <color indexed="9"/>
      </left>
      <right style="medium">
        <color indexed="9"/>
      </right>
      <top style="medium">
        <color indexed="9"/>
      </top>
      <bottom style="thick">
        <color indexed="9"/>
      </bottom>
      <diagonal/>
    </border>
    <border>
      <left style="medium">
        <color indexed="13"/>
      </left>
      <right style="thick">
        <color indexed="9"/>
      </right>
      <top/>
      <bottom/>
      <diagonal/>
    </border>
    <border>
      <left style="thick">
        <color indexed="9"/>
      </left>
      <right/>
      <top style="thick">
        <color indexed="9"/>
      </top>
      <bottom style="thick">
        <color indexed="9"/>
      </bottom>
      <diagonal/>
    </border>
    <border>
      <left/>
      <right style="thick">
        <color indexed="9"/>
      </right>
      <top style="thick">
        <color indexed="9"/>
      </top>
      <bottom style="thick">
        <color indexed="9"/>
      </bottom>
      <diagonal/>
    </border>
    <border>
      <left style="thick">
        <color indexed="9"/>
      </left>
      <right style="medium">
        <color indexed="9"/>
      </right>
      <top style="thick">
        <color indexed="9"/>
      </top>
      <bottom style="thick">
        <color indexed="9"/>
      </bottom>
      <diagonal/>
    </border>
    <border>
      <left style="medium">
        <color indexed="9"/>
      </left>
      <right/>
      <top/>
      <bottom/>
      <diagonal/>
    </border>
    <border>
      <left style="thick">
        <color indexed="9"/>
      </left>
      <right style="thick">
        <color indexed="9"/>
      </right>
      <top style="thick">
        <color indexed="9"/>
      </top>
      <bottom style="thick">
        <color indexed="9"/>
      </bottom>
      <diagonal/>
    </border>
    <border>
      <left style="thick">
        <color indexed="9"/>
      </left>
      <right/>
      <top/>
      <bottom/>
      <diagonal/>
    </border>
    <border>
      <left style="medium">
        <color indexed="13"/>
      </left>
      <right style="medium">
        <color indexed="13"/>
      </right>
      <top style="medium">
        <color indexed="13"/>
      </top>
      <bottom style="medium">
        <color indexed="8"/>
      </bottom>
      <diagonal/>
    </border>
    <border>
      <left style="medium">
        <color indexed="13"/>
      </left>
      <right style="medium">
        <color indexed="13"/>
      </right>
      <top style="medium">
        <color indexed="8"/>
      </top>
      <bottom style="medium">
        <color indexed="13"/>
      </bottom>
      <diagonal/>
    </border>
    <border>
      <left style="thin">
        <color indexed="11"/>
      </left>
      <right style="thin">
        <color indexed="11"/>
      </right>
      <top/>
      <bottom style="thin">
        <color indexed="11"/>
      </bottom>
      <diagonal/>
    </border>
    <border>
      <left style="thin">
        <color indexed="11"/>
      </left>
      <right style="thin">
        <color indexed="11"/>
      </right>
      <top style="thick">
        <color indexed="9"/>
      </top>
      <bottom style="thin">
        <color indexed="11"/>
      </bottom>
      <diagonal/>
    </border>
    <border>
      <left style="thin">
        <color indexed="11"/>
      </left>
      <right/>
      <top/>
      <bottom style="thin">
        <color indexed="11"/>
      </bottom>
      <diagonal/>
    </border>
    <border>
      <left style="thin">
        <color indexed="10"/>
      </left>
      <right/>
      <top style="thin">
        <color indexed="11"/>
      </top>
      <bottom/>
      <diagonal/>
    </border>
    <border>
      <left/>
      <right/>
      <top style="thin">
        <color indexed="11"/>
      </top>
      <bottom/>
      <diagonal/>
    </border>
    <border>
      <left/>
      <right style="thin">
        <color indexed="10"/>
      </right>
      <top style="thin">
        <color indexed="11"/>
      </top>
      <bottom/>
      <diagonal/>
    </border>
    <border>
      <left style="thin">
        <color indexed="10"/>
      </left>
      <right/>
      <top/>
      <bottom/>
      <diagonal/>
    </border>
    <border>
      <left style="thin">
        <color indexed="10"/>
      </left>
      <right/>
      <top/>
      <bottom style="thin">
        <color indexed="10"/>
      </bottom>
      <diagonal/>
    </border>
    <border>
      <left/>
      <right/>
      <top/>
      <bottom style="thin">
        <color indexed="10"/>
      </bottom>
      <diagonal/>
    </border>
    <border>
      <left/>
      <right style="thin">
        <color indexed="10"/>
      </right>
      <top/>
      <bottom style="thin">
        <color indexed="10"/>
      </bottom>
      <diagonal/>
    </border>
  </borders>
  <cellStyleXfs count="1">
    <xf numFmtId="0" fontId="0" fillId="0" borderId="0" applyNumberFormat="0" applyFill="0" applyBorder="0" applyProtection="0">
      <alignment vertical="top" wrapText="1"/>
    </xf>
  </cellStyleXfs>
  <cellXfs count="154">
    <xf numFmtId="0" fontId="0" fillId="0" borderId="0" xfId="0" applyFont="1" applyAlignment="1">
      <alignment vertical="top" wrapText="1"/>
    </xf>
    <xf numFmtId="0" fontId="0" fillId="0" borderId="0" xfId="0" applyNumberFormat="1" applyFont="1" applyAlignment="1">
      <alignment vertical="top" wrapText="1"/>
    </xf>
    <xf numFmtId="0" fontId="1" fillId="2" borderId="3" xfId="0" applyFont="1" applyFill="1" applyBorder="1" applyAlignment="1">
      <alignment horizontal="center" vertical="center"/>
    </xf>
    <xf numFmtId="0" fontId="2" fillId="3" borderId="4" xfId="0" applyFont="1" applyFill="1" applyBorder="1" applyAlignment="1">
      <alignment vertical="top" wrapText="1"/>
    </xf>
    <xf numFmtId="0" fontId="2" fillId="3" borderId="5" xfId="0" applyFont="1" applyFill="1" applyBorder="1" applyAlignment="1">
      <alignment vertical="top" wrapText="1"/>
    </xf>
    <xf numFmtId="0" fontId="2" fillId="3" borderId="6" xfId="0" applyFont="1" applyFill="1" applyBorder="1" applyAlignment="1">
      <alignment vertical="top" wrapText="1"/>
    </xf>
    <xf numFmtId="49" fontId="3" fillId="4" borderId="7" xfId="0" applyNumberFormat="1" applyFont="1" applyFill="1" applyBorder="1" applyAlignment="1">
      <alignment horizontal="center" vertical="center" wrapText="1"/>
    </xf>
    <xf numFmtId="49" fontId="4" fillId="4" borderId="8" xfId="0" applyNumberFormat="1" applyFont="1" applyFill="1" applyBorder="1" applyAlignment="1">
      <alignment horizontal="center" vertical="center" wrapText="1"/>
    </xf>
    <xf numFmtId="49" fontId="4" fillId="4" borderId="9" xfId="0" applyNumberFormat="1" applyFont="1" applyFill="1" applyBorder="1" applyAlignment="1">
      <alignment horizontal="center" vertical="center" wrapText="1"/>
    </xf>
    <xf numFmtId="49" fontId="4" fillId="4" borderId="10" xfId="0" applyNumberFormat="1" applyFont="1" applyFill="1" applyBorder="1" applyAlignment="1">
      <alignment horizontal="center" vertical="center" wrapText="1"/>
    </xf>
    <xf numFmtId="49" fontId="4" fillId="5" borderId="11" xfId="0" applyNumberFormat="1" applyFont="1" applyFill="1" applyBorder="1" applyAlignment="1">
      <alignment horizontal="center" vertical="center" wrapText="1"/>
    </xf>
    <xf numFmtId="164" fontId="3" fillId="4" borderId="12" xfId="0" applyNumberFormat="1" applyFont="1" applyFill="1" applyBorder="1" applyAlignment="1">
      <alignment vertical="top" wrapText="1"/>
    </xf>
    <xf numFmtId="3" fontId="4" fillId="7" borderId="17" xfId="0" applyNumberFormat="1" applyFont="1" applyFill="1" applyBorder="1" applyAlignment="1">
      <alignment vertical="top" wrapText="1"/>
    </xf>
    <xf numFmtId="3" fontId="4" fillId="7" borderId="18" xfId="0" applyNumberFormat="1" applyFont="1" applyFill="1" applyBorder="1" applyAlignment="1">
      <alignment vertical="top" wrapText="1"/>
    </xf>
    <xf numFmtId="3" fontId="4" fillId="7" borderId="19" xfId="0" applyNumberFormat="1" applyFont="1" applyFill="1" applyBorder="1" applyAlignment="1">
      <alignment vertical="top" wrapText="1"/>
    </xf>
    <xf numFmtId="3" fontId="4" fillId="5" borderId="20" xfId="0" applyNumberFormat="1" applyFont="1" applyFill="1" applyBorder="1" applyAlignment="1">
      <alignment vertical="top" wrapText="1"/>
    </xf>
    <xf numFmtId="164" fontId="3" fillId="4" borderId="21" xfId="0" applyNumberFormat="1" applyFont="1" applyFill="1" applyBorder="1" applyAlignment="1">
      <alignment vertical="top" wrapText="1"/>
    </xf>
    <xf numFmtId="3" fontId="4" fillId="7" borderId="23" xfId="0" applyNumberFormat="1" applyFont="1" applyFill="1" applyBorder="1" applyAlignment="1">
      <alignment vertical="top" wrapText="1"/>
    </xf>
    <xf numFmtId="49" fontId="3" fillId="4" borderId="21" xfId="0" applyNumberFormat="1" applyFont="1" applyFill="1" applyBorder="1" applyAlignment="1">
      <alignment vertical="top" wrapText="1"/>
    </xf>
    <xf numFmtId="49" fontId="9" fillId="8" borderId="24" xfId="0" applyNumberFormat="1" applyFont="1" applyFill="1" applyBorder="1" applyAlignment="1">
      <alignment vertical="top" wrapText="1"/>
    </xf>
    <xf numFmtId="49" fontId="10" fillId="8" borderId="25" xfId="0" applyNumberFormat="1" applyFont="1" applyFill="1" applyBorder="1" applyAlignment="1">
      <alignment vertical="top" wrapText="1"/>
    </xf>
    <xf numFmtId="3" fontId="11" fillId="8" borderId="25" xfId="0" applyNumberFormat="1" applyFont="1" applyFill="1" applyBorder="1" applyAlignment="1">
      <alignment vertical="top" wrapText="1"/>
    </xf>
    <xf numFmtId="3" fontId="11" fillId="8" borderId="26" xfId="0" applyNumberFormat="1" applyFont="1" applyFill="1" applyBorder="1" applyAlignment="1">
      <alignment vertical="top" wrapText="1"/>
    </xf>
    <xf numFmtId="49" fontId="11" fillId="5" borderId="20" xfId="0" applyNumberFormat="1" applyFont="1" applyFill="1" applyBorder="1" applyAlignment="1">
      <alignment vertical="top" wrapText="1"/>
    </xf>
    <xf numFmtId="3" fontId="4" fillId="9" borderId="18" xfId="0" applyNumberFormat="1" applyFont="1" applyFill="1" applyBorder="1" applyAlignment="1">
      <alignment vertical="top" wrapText="1"/>
    </xf>
    <xf numFmtId="164" fontId="3" fillId="4" borderId="21" xfId="0" applyNumberFormat="1" applyFont="1" applyFill="1" applyBorder="1" applyAlignment="1">
      <alignment horizontal="right" vertical="top" wrapText="1"/>
    </xf>
    <xf numFmtId="49" fontId="12" fillId="4" borderId="29" xfId="0" applyNumberFormat="1" applyFont="1" applyFill="1" applyBorder="1" applyAlignment="1">
      <alignment vertical="top" wrapText="1"/>
    </xf>
    <xf numFmtId="0" fontId="11" fillId="8" borderId="30" xfId="0" applyFont="1" applyFill="1" applyBorder="1" applyAlignment="1">
      <alignment vertical="top" wrapText="1"/>
    </xf>
    <xf numFmtId="0" fontId="11" fillId="8" borderId="31" xfId="0" applyFont="1" applyFill="1" applyBorder="1" applyAlignment="1">
      <alignment vertical="top" wrapText="1"/>
    </xf>
    <xf numFmtId="49" fontId="12" fillId="8" borderId="31" xfId="0" applyNumberFormat="1" applyFont="1" applyFill="1" applyBorder="1" applyAlignment="1">
      <alignment vertical="top" wrapText="1"/>
    </xf>
    <xf numFmtId="0" fontId="11" fillId="8" borderId="25" xfId="0" applyFont="1" applyFill="1" applyBorder="1" applyAlignment="1">
      <alignment vertical="top" wrapText="1"/>
    </xf>
    <xf numFmtId="0" fontId="12" fillId="4" borderId="32" xfId="0" applyFont="1" applyFill="1" applyBorder="1" applyAlignment="1">
      <alignment vertical="top" wrapText="1"/>
    </xf>
    <xf numFmtId="49" fontId="13" fillId="2" borderId="33" xfId="0" applyNumberFormat="1" applyFont="1" applyFill="1" applyBorder="1" applyAlignment="1">
      <alignment vertical="top" wrapText="1"/>
    </xf>
    <xf numFmtId="49" fontId="13" fillId="2" borderId="34" xfId="0" applyNumberFormat="1" applyFont="1" applyFill="1" applyBorder="1" applyAlignment="1">
      <alignment vertical="top" wrapText="1"/>
    </xf>
    <xf numFmtId="49" fontId="13" fillId="2" borderId="35" xfId="0" applyNumberFormat="1" applyFont="1" applyFill="1" applyBorder="1" applyAlignment="1">
      <alignment vertical="top" wrapText="1"/>
    </xf>
    <xf numFmtId="49" fontId="4" fillId="7" borderId="18" xfId="0" applyNumberFormat="1" applyFont="1" applyFill="1" applyBorder="1" applyAlignment="1">
      <alignment vertical="top" wrapText="1"/>
    </xf>
    <xf numFmtId="49" fontId="3" fillId="7" borderId="18" xfId="0" applyNumberFormat="1" applyFont="1" applyFill="1" applyBorder="1" applyAlignment="1">
      <alignment vertical="top" wrapText="1"/>
    </xf>
    <xf numFmtId="3" fontId="3" fillId="7" borderId="18" xfId="0" applyNumberFormat="1" applyFont="1" applyFill="1" applyBorder="1" applyAlignment="1">
      <alignment vertical="top" wrapText="1"/>
    </xf>
    <xf numFmtId="3" fontId="3" fillId="7" borderId="19" xfId="0" applyNumberFormat="1" applyFont="1" applyFill="1" applyBorder="1" applyAlignment="1">
      <alignment vertical="top" wrapText="1"/>
    </xf>
    <xf numFmtId="49" fontId="3" fillId="5" borderId="20" xfId="0" applyNumberFormat="1" applyFont="1" applyFill="1" applyBorder="1" applyAlignment="1">
      <alignment vertical="top" wrapText="1"/>
    </xf>
    <xf numFmtId="49" fontId="13" fillId="2" borderId="36" xfId="0" applyNumberFormat="1" applyFont="1" applyFill="1" applyBorder="1" applyAlignment="1">
      <alignment vertical="top" wrapText="1"/>
    </xf>
    <xf numFmtId="49" fontId="13" fillId="2" borderId="4" xfId="0" applyNumberFormat="1" applyFont="1" applyFill="1" applyBorder="1" applyAlignment="1">
      <alignment vertical="top" wrapText="1"/>
    </xf>
    <xf numFmtId="0" fontId="13" fillId="2" borderId="37" xfId="0" applyFont="1" applyFill="1" applyBorder="1" applyAlignment="1">
      <alignment vertical="top" wrapText="1"/>
    </xf>
    <xf numFmtId="49" fontId="11" fillId="2" borderId="37" xfId="0" applyNumberFormat="1" applyFont="1" applyFill="1" applyBorder="1" applyAlignment="1">
      <alignment vertical="top" wrapText="1"/>
    </xf>
    <xf numFmtId="49" fontId="11" fillId="2" borderId="38" xfId="0" applyNumberFormat="1" applyFont="1" applyFill="1" applyBorder="1" applyAlignment="1">
      <alignment vertical="top" wrapText="1"/>
    </xf>
    <xf numFmtId="0" fontId="12" fillId="10" borderId="36" xfId="0" applyFont="1" applyFill="1" applyBorder="1" applyAlignment="1">
      <alignment vertical="top" wrapText="1"/>
    </xf>
    <xf numFmtId="49" fontId="12" fillId="10" borderId="4" xfId="0" applyNumberFormat="1" applyFont="1" applyFill="1" applyBorder="1" applyAlignment="1">
      <alignment horizontal="center" vertical="center" wrapText="1"/>
    </xf>
    <xf numFmtId="49" fontId="12" fillId="10" borderId="10" xfId="0" applyNumberFormat="1" applyFont="1" applyFill="1" applyBorder="1" applyAlignment="1">
      <alignment horizontal="center" vertical="center" wrapText="1"/>
    </xf>
    <xf numFmtId="49" fontId="12" fillId="10" borderId="10" xfId="0" applyNumberFormat="1" applyFont="1" applyFill="1" applyBorder="1" applyAlignment="1">
      <alignment vertical="top" wrapText="1"/>
    </xf>
    <xf numFmtId="49" fontId="12" fillId="10" borderId="39" xfId="0" applyNumberFormat="1" applyFont="1" applyFill="1" applyBorder="1" applyAlignment="1">
      <alignment vertical="top" wrapText="1"/>
    </xf>
    <xf numFmtId="49" fontId="12" fillId="5" borderId="20" xfId="0" applyNumberFormat="1" applyFont="1" applyFill="1" applyBorder="1" applyAlignment="1">
      <alignment vertical="top" wrapText="1"/>
    </xf>
    <xf numFmtId="49" fontId="3" fillId="4" borderId="40" xfId="0" applyNumberFormat="1" applyFont="1" applyFill="1" applyBorder="1" applyAlignment="1">
      <alignment vertical="top" wrapText="1"/>
    </xf>
    <xf numFmtId="0" fontId="4" fillId="7" borderId="18" xfId="0" applyNumberFormat="1" applyFont="1" applyFill="1" applyBorder="1" applyAlignment="1">
      <alignment vertical="top" wrapText="1"/>
    </xf>
    <xf numFmtId="167" fontId="4" fillId="7" borderId="18" xfId="0" applyNumberFormat="1" applyFont="1" applyFill="1" applyBorder="1" applyAlignment="1">
      <alignment vertical="top" wrapText="1"/>
    </xf>
    <xf numFmtId="168" fontId="4" fillId="7" borderId="19" xfId="0" applyNumberFormat="1" applyFont="1" applyFill="1" applyBorder="1" applyAlignment="1">
      <alignment vertical="top" wrapText="1"/>
    </xf>
    <xf numFmtId="168" fontId="4" fillId="5" borderId="20" xfId="0" applyNumberFormat="1" applyFont="1" applyFill="1" applyBorder="1" applyAlignment="1">
      <alignment vertical="top" wrapText="1"/>
    </xf>
    <xf numFmtId="3" fontId="4" fillId="7" borderId="42" xfId="0" applyNumberFormat="1" applyFont="1" applyFill="1" applyBorder="1" applyAlignment="1">
      <alignment vertical="top" wrapText="1"/>
    </xf>
    <xf numFmtId="0" fontId="3" fillId="4" borderId="40" xfId="0" applyFont="1" applyFill="1" applyBorder="1" applyAlignment="1">
      <alignment vertical="top" wrapText="1"/>
    </xf>
    <xf numFmtId="171" fontId="17" fillId="2" borderId="36" xfId="0" applyNumberFormat="1" applyFont="1" applyFill="1" applyBorder="1" applyAlignment="1">
      <alignment vertical="top" wrapText="1"/>
    </xf>
    <xf numFmtId="0" fontId="13" fillId="2" borderId="4" xfId="0" applyFont="1" applyFill="1" applyBorder="1" applyAlignment="1">
      <alignment vertical="top" wrapText="1"/>
    </xf>
    <xf numFmtId="0" fontId="4" fillId="7" borderId="44" xfId="0" applyNumberFormat="1" applyFont="1" applyFill="1" applyBorder="1" applyAlignment="1">
      <alignment vertical="top" wrapText="1"/>
    </xf>
    <xf numFmtId="172" fontId="18" fillId="7" borderId="45" xfId="0" applyNumberFormat="1" applyFont="1" applyFill="1" applyBorder="1" applyAlignment="1">
      <alignment vertical="top" wrapText="1"/>
    </xf>
    <xf numFmtId="173" fontId="18" fillId="7" borderId="45" xfId="0" applyNumberFormat="1" applyFont="1" applyFill="1" applyBorder="1" applyAlignment="1">
      <alignment vertical="top" wrapText="1"/>
    </xf>
    <xf numFmtId="174" fontId="18" fillId="7" borderId="45" xfId="0" applyNumberFormat="1" applyFont="1" applyFill="1" applyBorder="1" applyAlignment="1">
      <alignment vertical="top" wrapText="1"/>
    </xf>
    <xf numFmtId="0" fontId="13" fillId="5" borderId="20" xfId="0" applyFont="1" applyFill="1" applyBorder="1" applyAlignment="1">
      <alignment vertical="top" wrapText="1"/>
    </xf>
    <xf numFmtId="175" fontId="4" fillId="7" borderId="18" xfId="0" applyNumberFormat="1" applyFont="1" applyFill="1" applyBorder="1" applyAlignment="1">
      <alignment vertical="top" wrapText="1"/>
    </xf>
    <xf numFmtId="168" fontId="4" fillId="7" borderId="18" xfId="0" applyNumberFormat="1" applyFont="1" applyFill="1" applyBorder="1" applyAlignment="1">
      <alignment vertical="top" wrapText="1"/>
    </xf>
    <xf numFmtId="0" fontId="13" fillId="11" borderId="51" xfId="0" applyFont="1" applyFill="1" applyBorder="1" applyAlignment="1">
      <alignment vertical="top" wrapText="1"/>
    </xf>
    <xf numFmtId="0" fontId="6" fillId="7" borderId="54" xfId="0" applyFont="1" applyFill="1" applyBorder="1" applyAlignment="1">
      <alignment horizontal="center" vertical="center" wrapText="1"/>
    </xf>
    <xf numFmtId="49" fontId="6" fillId="7" borderId="58" xfId="0" applyNumberFormat="1" applyFont="1" applyFill="1" applyBorder="1" applyAlignment="1">
      <alignment horizontal="center" vertical="center" wrapText="1"/>
    </xf>
    <xf numFmtId="49" fontId="12" fillId="12" borderId="40" xfId="0" applyNumberFormat="1" applyFont="1" applyFill="1" applyBorder="1" applyAlignment="1">
      <alignment vertical="top" wrapText="1"/>
    </xf>
    <xf numFmtId="168" fontId="6" fillId="0" borderId="55" xfId="0" applyNumberFormat="1" applyFont="1" applyBorder="1" applyAlignment="1">
      <alignment horizontal="center" vertical="center" wrapText="1"/>
    </xf>
    <xf numFmtId="176" fontId="6" fillId="7" borderId="60" xfId="0" applyNumberFormat="1" applyFont="1" applyFill="1" applyBorder="1" applyAlignment="1">
      <alignment vertical="top" wrapText="1"/>
    </xf>
    <xf numFmtId="49" fontId="3" fillId="10" borderId="32" xfId="0" applyNumberFormat="1" applyFont="1" applyFill="1" applyBorder="1" applyAlignment="1">
      <alignment vertical="top" wrapText="1"/>
    </xf>
    <xf numFmtId="49" fontId="13" fillId="11" borderId="55" xfId="0" applyNumberFormat="1" applyFont="1" applyFill="1" applyBorder="1" applyAlignment="1">
      <alignment vertical="top" wrapText="1"/>
    </xf>
    <xf numFmtId="176" fontId="12" fillId="14" borderId="60" xfId="0" applyNumberFormat="1" applyFont="1" applyFill="1" applyBorder="1" applyAlignment="1">
      <alignment vertical="top" wrapText="1"/>
    </xf>
    <xf numFmtId="0" fontId="12" fillId="10" borderId="32" xfId="0" applyFont="1" applyFill="1" applyBorder="1" applyAlignment="1">
      <alignment vertical="top" wrapText="1"/>
    </xf>
    <xf numFmtId="176" fontId="12" fillId="10" borderId="36" xfId="0" applyNumberFormat="1" applyFont="1" applyFill="1" applyBorder="1" applyAlignment="1">
      <alignment vertical="top" wrapText="1"/>
    </xf>
    <xf numFmtId="0" fontId="13" fillId="10" borderId="37" xfId="0" applyFont="1" applyFill="1" applyBorder="1" applyAlignment="1">
      <alignment vertical="top" wrapText="1"/>
    </xf>
    <xf numFmtId="0" fontId="13" fillId="10" borderId="64" xfId="0" applyFont="1" applyFill="1" applyBorder="1" applyAlignment="1">
      <alignment vertical="top" wrapText="1"/>
    </xf>
    <xf numFmtId="0" fontId="13" fillId="10" borderId="65" xfId="0" applyFont="1" applyFill="1" applyBorder="1" applyAlignment="1">
      <alignment vertical="top" wrapText="1"/>
    </xf>
    <xf numFmtId="165" fontId="9" fillId="10" borderId="64" xfId="0" applyNumberFormat="1" applyFont="1" applyFill="1" applyBorder="1" applyAlignment="1">
      <alignment vertical="top" wrapText="1"/>
    </xf>
    <xf numFmtId="0" fontId="13" fillId="10" borderId="66" xfId="0" applyFont="1" applyFill="1" applyBorder="1" applyAlignment="1">
      <alignment vertical="top" wrapText="1"/>
    </xf>
    <xf numFmtId="0" fontId="12" fillId="15" borderId="32" xfId="0" applyFont="1" applyFill="1" applyBorder="1" applyAlignment="1">
      <alignment vertical="top" wrapText="1"/>
    </xf>
    <xf numFmtId="49" fontId="9" fillId="2" borderId="4" xfId="0" applyNumberFormat="1" applyFont="1" applyFill="1" applyBorder="1" applyAlignment="1">
      <alignment vertical="top" wrapText="1"/>
    </xf>
    <xf numFmtId="0" fontId="13" fillId="2" borderId="64" xfId="0" applyFont="1" applyFill="1" applyBorder="1" applyAlignment="1">
      <alignment vertical="top" wrapText="1"/>
    </xf>
    <xf numFmtId="49" fontId="12" fillId="15" borderId="32" xfId="0" applyNumberFormat="1" applyFont="1" applyFill="1" applyBorder="1" applyAlignment="1">
      <alignment vertical="top" wrapText="1"/>
    </xf>
    <xf numFmtId="0" fontId="14" fillId="2" borderId="36" xfId="0" applyNumberFormat="1" applyFont="1" applyFill="1" applyBorder="1" applyAlignment="1">
      <alignment vertical="top" wrapText="1"/>
    </xf>
    <xf numFmtId="0" fontId="14" fillId="2" borderId="4" xfId="0" applyNumberFormat="1" applyFont="1" applyFill="1" applyBorder="1" applyAlignment="1">
      <alignment vertical="top" wrapText="1"/>
    </xf>
    <xf numFmtId="0" fontId="9" fillId="2" borderId="4" xfId="0" applyNumberFormat="1" applyFont="1" applyFill="1" applyBorder="1" applyAlignment="1">
      <alignment vertical="top" wrapText="1"/>
    </xf>
    <xf numFmtId="177" fontId="9" fillId="2" borderId="4" xfId="0" applyNumberFormat="1" applyFont="1" applyFill="1" applyBorder="1" applyAlignment="1">
      <alignment vertical="top" wrapText="1"/>
    </xf>
    <xf numFmtId="0" fontId="14" fillId="2" borderId="4" xfId="0" applyFont="1" applyFill="1" applyBorder="1" applyAlignment="1">
      <alignment vertical="top" wrapText="1"/>
    </xf>
    <xf numFmtId="165" fontId="9" fillId="2" borderId="4" xfId="0" applyNumberFormat="1" applyFont="1" applyFill="1" applyBorder="1" applyAlignment="1">
      <alignment vertical="top" wrapText="1"/>
    </xf>
    <xf numFmtId="0" fontId="0" fillId="2" borderId="67" xfId="0" applyFont="1" applyFill="1" applyBorder="1" applyAlignment="1">
      <alignment vertical="top" wrapText="1"/>
    </xf>
    <xf numFmtId="0" fontId="0" fillId="2" borderId="68" xfId="0" applyFont="1" applyFill="1" applyBorder="1" applyAlignment="1">
      <alignment vertical="top" wrapText="1"/>
    </xf>
    <xf numFmtId="0" fontId="0" fillId="2" borderId="69" xfId="0" applyFont="1" applyFill="1" applyBorder="1" applyAlignment="1">
      <alignment vertical="top" wrapText="1"/>
    </xf>
    <xf numFmtId="0" fontId="0" fillId="2" borderId="70" xfId="0" applyFont="1" applyFill="1" applyBorder="1" applyAlignment="1">
      <alignment vertical="top" wrapText="1"/>
    </xf>
    <xf numFmtId="0" fontId="0" fillId="2" borderId="49" xfId="0" applyFont="1" applyFill="1" applyBorder="1" applyAlignment="1">
      <alignment vertical="top" wrapText="1"/>
    </xf>
    <xf numFmtId="49" fontId="0" fillId="2" borderId="49" xfId="0" applyNumberFormat="1" applyFont="1" applyFill="1" applyBorder="1" applyAlignment="1">
      <alignment vertical="top" wrapText="1"/>
    </xf>
    <xf numFmtId="0" fontId="0" fillId="2" borderId="20" xfId="0" applyFont="1" applyFill="1" applyBorder="1" applyAlignment="1">
      <alignment vertical="top" wrapText="1"/>
    </xf>
    <xf numFmtId="49" fontId="21" fillId="2" borderId="49" xfId="0" applyNumberFormat="1" applyFont="1" applyFill="1" applyBorder="1" applyAlignment="1">
      <alignment vertical="top" wrapText="1"/>
    </xf>
    <xf numFmtId="0" fontId="0" fillId="2" borderId="71" xfId="0" applyFont="1" applyFill="1" applyBorder="1" applyAlignment="1">
      <alignment vertical="top" wrapText="1"/>
    </xf>
    <xf numFmtId="0" fontId="0" fillId="2" borderId="72" xfId="0" applyFont="1" applyFill="1" applyBorder="1" applyAlignment="1">
      <alignment vertical="top" wrapText="1"/>
    </xf>
    <xf numFmtId="0" fontId="0" fillId="2" borderId="73" xfId="0" applyFont="1" applyFill="1" applyBorder="1" applyAlignment="1">
      <alignment vertical="top" wrapText="1"/>
    </xf>
    <xf numFmtId="49" fontId="1" fillId="2" borderId="1" xfId="0" applyNumberFormat="1" applyFont="1" applyFill="1" applyBorder="1" applyAlignment="1">
      <alignment horizontal="center" vertical="center"/>
    </xf>
    <xf numFmtId="0" fontId="1" fillId="2" borderId="2" xfId="0" applyFont="1" applyFill="1" applyBorder="1" applyAlignment="1">
      <alignment horizontal="center" vertical="center"/>
    </xf>
    <xf numFmtId="49" fontId="4" fillId="7" borderId="18" xfId="0" applyNumberFormat="1" applyFont="1" applyFill="1" applyBorder="1" applyAlignment="1">
      <alignment horizontal="center" vertical="center" wrapText="1"/>
    </xf>
    <xf numFmtId="0" fontId="0" fillId="2" borderId="18" xfId="0" applyFont="1" applyFill="1" applyBorder="1" applyAlignment="1">
      <alignment vertical="top" wrapText="1"/>
    </xf>
    <xf numFmtId="3" fontId="20" fillId="7" borderId="62" xfId="0" applyNumberFormat="1" applyFont="1" applyFill="1" applyBorder="1" applyAlignment="1">
      <alignment horizontal="center" vertical="center" wrapText="1"/>
    </xf>
    <xf numFmtId="0" fontId="0" fillId="2" borderId="63" xfId="0" applyFont="1" applyFill="1" applyBorder="1" applyAlignment="1">
      <alignment vertical="top" wrapText="1"/>
    </xf>
    <xf numFmtId="49" fontId="6" fillId="7" borderId="52" xfId="0" applyNumberFormat="1" applyFont="1" applyFill="1" applyBorder="1" applyAlignment="1">
      <alignment horizontal="center" vertical="center" wrapText="1"/>
    </xf>
    <xf numFmtId="0" fontId="0" fillId="2" borderId="53" xfId="0" applyFont="1" applyFill="1" applyBorder="1" applyAlignment="1">
      <alignment vertical="top" wrapText="1"/>
    </xf>
    <xf numFmtId="49" fontId="19" fillId="7" borderId="56" xfId="0" applyNumberFormat="1" applyFont="1" applyFill="1" applyBorder="1" applyAlignment="1">
      <alignment horizontal="center" vertical="center" wrapText="1"/>
    </xf>
    <xf numFmtId="0" fontId="0" fillId="2" borderId="57" xfId="0" applyFont="1" applyFill="1" applyBorder="1" applyAlignment="1">
      <alignment vertical="top" wrapText="1"/>
    </xf>
    <xf numFmtId="49" fontId="6" fillId="7" borderId="56" xfId="0" applyNumberFormat="1" applyFont="1" applyFill="1" applyBorder="1" applyAlignment="1">
      <alignment horizontal="right" vertical="center" wrapText="1"/>
    </xf>
    <xf numFmtId="49" fontId="6" fillId="7" borderId="56" xfId="0" applyNumberFormat="1" applyFont="1" applyFill="1" applyBorder="1" applyAlignment="1">
      <alignment horizontal="right" vertical="top" wrapText="1"/>
    </xf>
    <xf numFmtId="165" fontId="5" fillId="2" borderId="13" xfId="0" applyNumberFormat="1" applyFont="1" applyFill="1" applyBorder="1" applyAlignment="1" applyProtection="1">
      <alignment vertical="top" wrapText="1"/>
      <protection locked="0"/>
    </xf>
    <xf numFmtId="165" fontId="5" fillId="2" borderId="14" xfId="0" applyNumberFormat="1" applyFont="1" applyFill="1" applyBorder="1" applyAlignment="1" applyProtection="1">
      <alignment vertical="top" wrapText="1"/>
      <protection locked="0"/>
    </xf>
    <xf numFmtId="3" fontId="6" fillId="6" borderId="15" xfId="0" applyNumberFormat="1" applyFont="1" applyFill="1" applyBorder="1" applyAlignment="1" applyProtection="1">
      <alignment vertical="top" wrapText="1"/>
      <protection locked="0"/>
    </xf>
    <xf numFmtId="3" fontId="6" fillId="6" borderId="16" xfId="0" applyNumberFormat="1" applyFont="1" applyFill="1" applyBorder="1" applyAlignment="1" applyProtection="1">
      <alignment vertical="top" wrapText="1"/>
      <protection locked="0"/>
    </xf>
    <xf numFmtId="165" fontId="7" fillId="2" borderId="13" xfId="0" applyNumberFormat="1" applyFont="1" applyFill="1" applyBorder="1" applyAlignment="1" applyProtection="1">
      <alignment vertical="top" wrapText="1"/>
      <protection locked="0"/>
    </xf>
    <xf numFmtId="165" fontId="7" fillId="2" borderId="22" xfId="0" applyNumberFormat="1" applyFont="1" applyFill="1" applyBorder="1" applyAlignment="1" applyProtection="1">
      <alignment vertical="top" wrapText="1"/>
      <protection locked="0"/>
    </xf>
    <xf numFmtId="0" fontId="8" fillId="8" borderId="13" xfId="0" applyFont="1" applyFill="1" applyBorder="1" applyAlignment="1" applyProtection="1">
      <alignment vertical="top" wrapText="1"/>
      <protection locked="0"/>
    </xf>
    <xf numFmtId="165" fontId="8" fillId="8" borderId="13" xfId="0" applyNumberFormat="1" applyFont="1" applyFill="1" applyBorder="1" applyAlignment="1" applyProtection="1">
      <alignment vertical="top" wrapText="1"/>
      <protection locked="0"/>
    </xf>
    <xf numFmtId="49" fontId="8" fillId="8" borderId="13" xfId="0" applyNumberFormat="1" applyFont="1" applyFill="1" applyBorder="1" applyAlignment="1" applyProtection="1">
      <alignment vertical="top" wrapText="1"/>
      <protection locked="0"/>
    </xf>
    <xf numFmtId="165" fontId="7" fillId="2" borderId="27" xfId="0" applyNumberFormat="1" applyFont="1" applyFill="1" applyBorder="1" applyAlignment="1" applyProtection="1">
      <alignment vertical="top" wrapText="1"/>
      <protection locked="0"/>
    </xf>
    <xf numFmtId="165" fontId="7" fillId="2" borderId="28" xfId="0" applyNumberFormat="1" applyFont="1" applyFill="1" applyBorder="1" applyAlignment="1" applyProtection="1">
      <alignment vertical="top" wrapText="1"/>
      <protection locked="0"/>
    </xf>
    <xf numFmtId="3" fontId="14" fillId="2" borderId="36" xfId="0" applyNumberFormat="1" applyFont="1" applyFill="1" applyBorder="1" applyAlignment="1" applyProtection="1">
      <alignment vertical="top" wrapText="1"/>
      <protection locked="0"/>
    </xf>
    <xf numFmtId="166" fontId="14" fillId="2" borderId="4" xfId="0" applyNumberFormat="1" applyFont="1" applyFill="1" applyBorder="1" applyAlignment="1" applyProtection="1">
      <alignment vertical="top" wrapText="1"/>
      <protection locked="0"/>
    </xf>
    <xf numFmtId="166" fontId="14" fillId="2" borderId="41" xfId="0" applyNumberFormat="1" applyFont="1" applyFill="1" applyBorder="1" applyAlignment="1" applyProtection="1">
      <alignment vertical="top" wrapText="1"/>
      <protection locked="0"/>
    </xf>
    <xf numFmtId="169" fontId="14" fillId="2" borderId="36" xfId="0" applyNumberFormat="1" applyFont="1" applyFill="1" applyBorder="1" applyAlignment="1" applyProtection="1">
      <alignment vertical="top" wrapText="1"/>
      <protection locked="0"/>
    </xf>
    <xf numFmtId="170" fontId="14" fillId="2" borderId="41" xfId="0" applyNumberFormat="1" applyFont="1" applyFill="1" applyBorder="1" applyAlignment="1" applyProtection="1">
      <alignment vertical="top" wrapText="1"/>
      <protection locked="0"/>
    </xf>
    <xf numFmtId="171" fontId="17" fillId="2" borderId="36" xfId="0" applyNumberFormat="1" applyFont="1" applyFill="1" applyBorder="1" applyAlignment="1" applyProtection="1">
      <alignment vertical="top" wrapText="1"/>
      <protection locked="0"/>
    </xf>
    <xf numFmtId="0" fontId="13" fillId="2" borderId="4" xfId="0" applyFont="1" applyFill="1" applyBorder="1" applyAlignment="1" applyProtection="1">
      <alignment vertical="top" wrapText="1"/>
      <protection locked="0"/>
    </xf>
    <xf numFmtId="0" fontId="13" fillId="2" borderId="43" xfId="0" applyFont="1" applyFill="1" applyBorder="1" applyAlignment="1" applyProtection="1">
      <alignment vertical="top" wrapText="1"/>
      <protection locked="0"/>
    </xf>
    <xf numFmtId="166" fontId="14" fillId="2" borderId="43" xfId="0" applyNumberFormat="1" applyFont="1" applyFill="1" applyBorder="1" applyAlignment="1" applyProtection="1">
      <alignment vertical="top" wrapText="1"/>
      <protection locked="0"/>
    </xf>
    <xf numFmtId="173" fontId="14" fillId="2" borderId="50" xfId="0" applyNumberFormat="1" applyFont="1" applyFill="1" applyBorder="1" applyAlignment="1" applyProtection="1">
      <alignment vertical="top" wrapText="1"/>
      <protection locked="0"/>
    </xf>
    <xf numFmtId="168" fontId="14" fillId="2" borderId="50" xfId="0" applyNumberFormat="1" applyFont="1" applyFill="1" applyBorder="1" applyAlignment="1" applyProtection="1">
      <alignment vertical="top" wrapText="1"/>
      <protection locked="0"/>
    </xf>
    <xf numFmtId="168" fontId="14" fillId="13" borderId="50" xfId="0" applyNumberFormat="1" applyFont="1" applyFill="1" applyBorder="1" applyAlignment="1" applyProtection="1">
      <alignment vertical="top" wrapText="1"/>
      <protection locked="0"/>
    </xf>
    <xf numFmtId="0" fontId="13" fillId="2" borderId="50" xfId="0" applyFont="1" applyFill="1" applyBorder="1" applyAlignment="1" applyProtection="1">
      <alignment vertical="top" wrapText="1"/>
      <protection locked="0"/>
    </xf>
    <xf numFmtId="49" fontId="22" fillId="16" borderId="46" xfId="0" applyNumberFormat="1" applyFont="1" applyFill="1" applyBorder="1" applyAlignment="1">
      <alignment vertical="top" wrapText="1"/>
    </xf>
    <xf numFmtId="49" fontId="22" fillId="16" borderId="47" xfId="0" applyNumberFormat="1" applyFont="1" applyFill="1" applyBorder="1" applyAlignment="1">
      <alignment vertical="top" wrapText="1"/>
    </xf>
    <xf numFmtId="175" fontId="22" fillId="16" borderId="48" xfId="0" applyNumberFormat="1" applyFont="1" applyFill="1" applyBorder="1" applyAlignment="1">
      <alignment vertical="top" wrapText="1"/>
    </xf>
    <xf numFmtId="0" fontId="22" fillId="16" borderId="49" xfId="0" applyNumberFormat="1" applyFont="1" applyFill="1" applyBorder="1" applyAlignment="1">
      <alignment vertical="top" wrapText="1"/>
    </xf>
    <xf numFmtId="168" fontId="22" fillId="16" borderId="46" xfId="0" applyNumberFormat="1" applyFont="1" applyFill="1" applyBorder="1" applyAlignment="1">
      <alignment vertical="top" wrapText="1"/>
    </xf>
    <xf numFmtId="49" fontId="22" fillId="16" borderId="49" xfId="0" applyNumberFormat="1" applyFont="1" applyFill="1" applyBorder="1" applyAlignment="1">
      <alignment vertical="top" wrapText="1"/>
    </xf>
    <xf numFmtId="0" fontId="22" fillId="16" borderId="59" xfId="0" applyFont="1" applyFill="1" applyBorder="1" applyAlignment="1">
      <alignment vertical="top" wrapText="1"/>
    </xf>
    <xf numFmtId="172" fontId="22" fillId="16" borderId="61" xfId="0" applyNumberFormat="1" applyFont="1" applyFill="1" applyBorder="1" applyAlignment="1">
      <alignment vertical="top" wrapText="1"/>
    </xf>
    <xf numFmtId="0" fontId="22" fillId="16" borderId="49" xfId="0" applyFont="1" applyFill="1" applyBorder="1" applyAlignment="1">
      <alignment vertical="top" wrapText="1"/>
    </xf>
    <xf numFmtId="0" fontId="22" fillId="16" borderId="61" xfId="0" applyFont="1" applyFill="1" applyBorder="1" applyAlignment="1">
      <alignment vertical="top" wrapText="1"/>
    </xf>
    <xf numFmtId="49" fontId="23" fillId="16" borderId="55" xfId="0" applyNumberFormat="1" applyFont="1" applyFill="1" applyBorder="1" applyAlignment="1">
      <alignment horizontal="center" vertical="center" wrapText="1"/>
    </xf>
    <xf numFmtId="168" fontId="23" fillId="16" borderId="55" xfId="0" applyNumberFormat="1" applyFont="1" applyFill="1" applyBorder="1" applyAlignment="1">
      <alignment horizontal="center" vertical="center" wrapText="1"/>
    </xf>
    <xf numFmtId="173" fontId="24" fillId="17" borderId="56" xfId="0" applyNumberFormat="1" applyFont="1" applyFill="1" applyBorder="1" applyAlignment="1" applyProtection="1">
      <alignment horizontal="center" vertical="center" wrapText="1"/>
      <protection locked="0"/>
    </xf>
    <xf numFmtId="0" fontId="25" fillId="17" borderId="57" xfId="0" applyFont="1" applyFill="1" applyBorder="1" applyAlignment="1" applyProtection="1">
      <alignment vertical="top" wrapText="1"/>
      <protection locked="0"/>
    </xf>
  </cellXfs>
  <cellStyles count="1">
    <cellStyle name="Standard" xfId="0" builtinId="0"/>
  </cellStyles>
  <dxfs count="10">
    <dxf>
      <font>
        <color rgb="FF000000"/>
      </font>
      <fill>
        <patternFill patternType="solid">
          <fgColor indexed="28"/>
          <bgColor indexed="30"/>
        </patternFill>
      </fill>
    </dxf>
    <dxf>
      <font>
        <color rgb="FF000000"/>
      </font>
      <fill>
        <patternFill patternType="solid">
          <fgColor indexed="28"/>
          <bgColor indexed="29"/>
        </patternFill>
      </fill>
    </dxf>
    <dxf>
      <font>
        <color rgb="FF000000"/>
      </font>
      <fill>
        <patternFill patternType="solid">
          <fgColor indexed="28"/>
          <bgColor indexed="30"/>
        </patternFill>
      </fill>
    </dxf>
    <dxf>
      <font>
        <color rgb="FF000000"/>
      </font>
      <fill>
        <patternFill patternType="solid">
          <fgColor indexed="28"/>
          <bgColor indexed="29"/>
        </patternFill>
      </fill>
    </dxf>
    <dxf>
      <font>
        <color rgb="FF000000"/>
      </font>
      <fill>
        <patternFill patternType="solid">
          <fgColor indexed="28"/>
          <bgColor indexed="29"/>
        </patternFill>
      </fill>
    </dxf>
    <dxf>
      <font>
        <color rgb="FF000000"/>
      </font>
      <fill>
        <patternFill patternType="solid">
          <fgColor indexed="28"/>
          <bgColor indexed="30"/>
        </patternFill>
      </fill>
    </dxf>
    <dxf>
      <font>
        <color rgb="FF000000"/>
      </font>
      <fill>
        <patternFill patternType="solid">
          <fgColor indexed="28"/>
          <bgColor indexed="29"/>
        </patternFill>
      </fill>
    </dxf>
    <dxf>
      <font>
        <color rgb="FF000000"/>
      </font>
      <fill>
        <patternFill patternType="solid">
          <fgColor indexed="28"/>
          <bgColor indexed="29"/>
        </patternFill>
      </fill>
    </dxf>
    <dxf>
      <font>
        <color rgb="FF000000"/>
      </font>
      <fill>
        <patternFill patternType="solid">
          <fgColor indexed="28"/>
          <bgColor indexed="30"/>
        </patternFill>
      </fill>
    </dxf>
    <dxf>
      <font>
        <color rgb="FF000000"/>
      </font>
      <fill>
        <patternFill patternType="solid">
          <fgColor indexed="28"/>
          <bgColor indexed="29"/>
        </patternFill>
      </fill>
    </dxf>
  </dxfs>
  <tableStyles count="0"/>
  <colors>
    <indexedColors>
      <rgbColor rgb="FF000000"/>
      <rgbColor rgb="FFFFFFFF"/>
      <rgbColor rgb="FFFF0000"/>
      <rgbColor rgb="FF00FF00"/>
      <rgbColor rgb="FF0000FF"/>
      <rgbColor rgb="FFFFFF00"/>
      <rgbColor rgb="FFFF00FF"/>
      <rgbColor rgb="FF00FFFF"/>
      <rgbColor rgb="FF000000"/>
      <rgbColor rgb="FFFFFFFF"/>
      <rgbColor rgb="FFAAAAAA"/>
      <rgbColor rgb="FFA5A5A5"/>
      <rgbColor rgb="FFA7A7A7"/>
      <rgbColor rgb="FFFEFFFE"/>
      <rgbColor rgb="FF00A1FE"/>
      <rgbColor rgb="FF3F3F3F"/>
      <rgbColor rgb="FFCC503E"/>
      <rgbColor rgb="FF3FB9FF"/>
      <rgbColor rgb="FF017000"/>
      <rgbColor rgb="FFB41700"/>
      <rgbColor rgb="FF017000"/>
      <rgbColor rgb="FFFFF056"/>
      <rgbColor rgb="FFA42A16"/>
      <rgbColor rgb="FFFF0000"/>
      <rgbColor rgb="FF56C1FE"/>
      <rgbColor rgb="FF4DAC2B"/>
      <rgbColor rgb="FFFFD931"/>
      <rgbColor rgb="FF1F6205"/>
      <rgbColor rgb="00000000"/>
      <rgbColor rgb="FFAFE489"/>
      <rgbColor rgb="FFFF9781"/>
      <rgbColor rgb="FFFFD932"/>
      <rgbColor rgb="FFDBDBDB"/>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33</xdr:row>
      <xdr:rowOff>0</xdr:rowOff>
    </xdr:from>
    <xdr:to>
      <xdr:col>3</xdr:col>
      <xdr:colOff>550502</xdr:colOff>
      <xdr:row>42</xdr:row>
      <xdr:rowOff>176299</xdr:rowOff>
    </xdr:to>
    <xdr:grpSp>
      <xdr:nvGrpSpPr>
        <xdr:cNvPr id="11" name="Kleine Hilfe Die beiden Zellen E3 und F3 den Zählerstand vom 31.12. des Vorjahres eintragen.  Die Zellen B3 bis B14 füllen mit den erzeugten Werte der Monate eintragen. Die Zellen C3 bis C14 füllen mit den Zählerstand Netzbezug. (Fortlaufend) Die Zellen ">
          <a:extLst>
            <a:ext uri="{FF2B5EF4-FFF2-40B4-BE49-F238E27FC236}">
              <a16:creationId xmlns:a16="http://schemas.microsoft.com/office/drawing/2014/main" id="{00000000-0008-0000-0000-00000B000000}"/>
            </a:ext>
          </a:extLst>
        </xdr:cNvPr>
        <xdr:cNvGrpSpPr/>
      </xdr:nvGrpSpPr>
      <xdr:grpSpPr>
        <a:xfrm>
          <a:off x="0" y="11277600"/>
          <a:ext cx="6583002" cy="2462299"/>
          <a:chOff x="0" y="0"/>
          <a:chExt cx="7446602" cy="2450869"/>
        </a:xfrm>
      </xdr:grpSpPr>
      <xdr:sp macro="" textlink="">
        <xdr:nvSpPr>
          <xdr:cNvPr id="9" name="Abgerundetes Rechteck">
            <a:extLst>
              <a:ext uri="{FF2B5EF4-FFF2-40B4-BE49-F238E27FC236}">
                <a16:creationId xmlns:a16="http://schemas.microsoft.com/office/drawing/2014/main" id="{00000000-0008-0000-0000-000009000000}"/>
              </a:ext>
            </a:extLst>
          </xdr:cNvPr>
          <xdr:cNvSpPr/>
        </xdr:nvSpPr>
        <xdr:spPr>
          <a:xfrm>
            <a:off x="0" y="0"/>
            <a:ext cx="7446603" cy="2450870"/>
          </a:xfrm>
          <a:prstGeom prst="roundRect">
            <a:avLst>
              <a:gd name="adj" fmla="val 8939"/>
            </a:avLst>
          </a:prstGeom>
          <a:solidFill>
            <a:srgbClr val="027001"/>
          </a:solidFill>
          <a:ln w="12700" cap="flat">
            <a:noFill/>
            <a:miter lim="400000"/>
          </a:ln>
          <a:effectLst/>
        </xdr:spPr>
        <xdr:txBody>
          <a:bodyPr/>
          <a:lstStyle/>
          <a:p>
            <a:endParaRPr/>
          </a:p>
        </xdr:txBody>
      </xdr:sp>
      <xdr:sp macro="" textlink="">
        <xdr:nvSpPr>
          <xdr:cNvPr id="10" name="Kleine Hilfe Die beiden Zellen E3 und F3 den Zählerstand vom 31.12. des Vorjahres eintragen.  Die Zellen B3 bis B14 füllen mit den erzeugten Werte der Monate eintragen. Die Zellen C3 bis C14 füllen mit den Zählerstand Netzbezug. (Fortlaufend) Die Zellen ">
            <a:extLst>
              <a:ext uri="{FF2B5EF4-FFF2-40B4-BE49-F238E27FC236}">
                <a16:creationId xmlns:a16="http://schemas.microsoft.com/office/drawing/2014/main" id="{00000000-0008-0000-0000-00000A000000}"/>
              </a:ext>
            </a:extLst>
          </xdr:cNvPr>
          <xdr:cNvSpPr txBox="1"/>
        </xdr:nvSpPr>
        <xdr:spPr>
          <a:xfrm>
            <a:off x="26067" y="176839"/>
            <a:ext cx="7394470" cy="2097190"/>
          </a:xfrm>
          <a:prstGeom prst="rect">
            <a:avLst/>
          </a:prstGeom>
          <a:noFill/>
          <a:ln w="12700" cap="flat">
            <a:noFill/>
            <a:miter lim="400000"/>
          </a:ln>
          <a:effectLst/>
          <a:extLst>
            <a:ext uri="{C572A759-6A51-4108-AA02-DFA0A04FC94B}">
              <ma14:wrappingTextBoxFlag xmlns:ma14="http://schemas.microsoft.com/office/mac/drawingml/2011/main" xmlns:a14="http://schemas.microsoft.com/office/drawing/2010/main" xmlns:m="http://schemas.openxmlformats.org/officeDocument/2006/math" xmlns:r="http://schemas.openxmlformats.org/officeDocument/2006/relationships" xmlns="" val="1"/>
            </a:ext>
          </a:extLst>
        </xdr:spPr>
        <xdr:txBody>
          <a:bodyPr wrap="square" lIns="50800" tIns="50800" rIns="50800" bIns="50800" numCol="1" anchor="ctr">
            <a:spAutoFit/>
          </a:bodyPr>
          <a:lstStyle/>
          <a:p>
            <a:pPr marL="0" marR="0" indent="0" algn="ctr" defTabSz="584200" latinLnBrk="0">
              <a:lnSpc>
                <a:spcPct val="100000"/>
              </a:lnSpc>
              <a:spcBef>
                <a:spcPts val="0"/>
              </a:spcBef>
              <a:spcAft>
                <a:spcPts val="0"/>
              </a:spcAft>
              <a:buClrTx/>
              <a:buSzTx/>
              <a:buFontTx/>
              <a:buNone/>
              <a:defRPr sz="1400" b="0" i="0" u="none" strike="noStrike" cap="none" spc="0" baseline="0">
                <a:solidFill>
                  <a:srgbClr val="FFFFFF"/>
                </a:solidFill>
                <a:uFillTx/>
                <a:latin typeface="Helvetica Neue Medium"/>
                <a:ea typeface="Helvetica Neue Medium"/>
                <a:cs typeface="Helvetica Neue Medium"/>
                <a:sym typeface="Helvetica Neue Medium"/>
              </a:defRPr>
            </a:pPr>
            <a:endParaRPr sz="1400" b="0" i="0" u="none" strike="noStrike" cap="none" spc="0" baseline="0">
              <a:solidFill>
                <a:srgbClr val="FFFFFF"/>
              </a:solidFill>
              <a:uFillTx/>
              <a:latin typeface="Helvetica Neue Medium"/>
              <a:ea typeface="Helvetica Neue Medium"/>
              <a:cs typeface="Helvetica Neue Medium"/>
              <a:sym typeface="Helvetica Neue Medium"/>
            </a:endParaRPr>
          </a:p>
          <a:p>
            <a:pPr marL="0" marR="0" indent="0" algn="ctr" defTabSz="584200" latinLnBrk="0">
              <a:lnSpc>
                <a:spcPct val="100000"/>
              </a:lnSpc>
              <a:spcBef>
                <a:spcPts val="0"/>
              </a:spcBef>
              <a:spcAft>
                <a:spcPts val="0"/>
              </a:spcAft>
              <a:buClrTx/>
              <a:buSzTx/>
              <a:buFontTx/>
              <a:buNone/>
              <a:defRPr sz="1400" b="0" i="0" u="none" strike="noStrike" cap="none" spc="0" baseline="0">
                <a:solidFill>
                  <a:srgbClr val="FFFFFF"/>
                </a:solidFill>
                <a:uFillTx/>
                <a:latin typeface="Helvetica Neue Medium"/>
                <a:ea typeface="Helvetica Neue Medium"/>
                <a:cs typeface="Helvetica Neue Medium"/>
                <a:sym typeface="Helvetica Neue Medium"/>
              </a:defRPr>
            </a:pPr>
            <a:r>
              <a:rPr sz="1400" b="0" i="0" u="none" strike="noStrike" cap="none" spc="0" baseline="0">
                <a:solidFill>
                  <a:srgbClr val="FFFFFF"/>
                </a:solidFill>
                <a:uFillTx/>
                <a:latin typeface="Helvetica Neue Medium"/>
                <a:ea typeface="Helvetica Neue Medium"/>
                <a:cs typeface="Helvetica Neue Medium"/>
                <a:sym typeface="Helvetica Neue Medium"/>
              </a:rPr>
              <a:t>Kleine Hilfe</a:t>
            </a:r>
            <a:br>
              <a:rPr sz="1400" b="0" i="0" u="none" strike="noStrike" cap="none" spc="0" baseline="0">
                <a:solidFill>
                  <a:srgbClr val="FFFFFF"/>
                </a:solidFill>
                <a:uFillTx/>
                <a:latin typeface="Helvetica Neue Medium"/>
                <a:ea typeface="Helvetica Neue Medium"/>
                <a:cs typeface="Helvetica Neue Medium"/>
                <a:sym typeface="Helvetica Neue Medium"/>
              </a:rPr>
            </a:br>
            <a:r>
              <a:rPr sz="1400" b="0" i="0" u="none" strike="noStrike" cap="none" spc="0" baseline="0">
                <a:solidFill>
                  <a:srgbClr val="FFFFFF"/>
                </a:solidFill>
                <a:uFillTx/>
                <a:latin typeface="Helvetica Neue Medium"/>
                <a:ea typeface="Helvetica Neue Medium"/>
                <a:cs typeface="Helvetica Neue Medium"/>
                <a:sym typeface="Helvetica Neue Medium"/>
              </a:rPr>
              <a:t>Die beiden Zellen E3 und F3 den Zählerstand vom 31.12. des Vorjahres eintragen.</a:t>
            </a:r>
            <a:br>
              <a:rPr sz="1400" b="0" i="0" u="none" strike="noStrike" cap="none" spc="0" baseline="0">
                <a:solidFill>
                  <a:srgbClr val="FFFFFF"/>
                </a:solidFill>
                <a:uFillTx/>
                <a:latin typeface="Helvetica Neue Medium"/>
                <a:ea typeface="Helvetica Neue Medium"/>
                <a:cs typeface="Helvetica Neue Medium"/>
                <a:sym typeface="Helvetica Neue Medium"/>
              </a:rPr>
            </a:br>
            <a:r>
              <a:rPr sz="1400" b="0" i="0" u="none" strike="noStrike" cap="none" spc="0" baseline="0">
                <a:solidFill>
                  <a:srgbClr val="FFFFFF"/>
                </a:solidFill>
                <a:uFillTx/>
                <a:latin typeface="Helvetica Neue Medium"/>
                <a:ea typeface="Helvetica Neue Medium"/>
                <a:cs typeface="Helvetica Neue Medium"/>
                <a:sym typeface="Helvetica Neue Medium"/>
              </a:rPr>
              <a:t> Die Zellen B3 bis B14 füllen mit den erzeugten Werte der Monate eintragen.</a:t>
            </a:r>
            <a:br>
              <a:rPr sz="1400" b="0" i="0" u="none" strike="noStrike" cap="none" spc="0" baseline="0">
                <a:solidFill>
                  <a:srgbClr val="FFFFFF"/>
                </a:solidFill>
                <a:uFillTx/>
                <a:latin typeface="Helvetica Neue Medium"/>
                <a:ea typeface="Helvetica Neue Medium"/>
                <a:cs typeface="Helvetica Neue Medium"/>
                <a:sym typeface="Helvetica Neue Medium"/>
              </a:rPr>
            </a:br>
            <a:r>
              <a:rPr sz="1400" b="0" i="0" u="none" strike="noStrike" cap="none" spc="0" baseline="0">
                <a:solidFill>
                  <a:srgbClr val="FFFFFF"/>
                </a:solidFill>
                <a:uFillTx/>
                <a:latin typeface="Helvetica Neue Medium"/>
                <a:ea typeface="Helvetica Neue Medium"/>
                <a:cs typeface="Helvetica Neue Medium"/>
                <a:sym typeface="Helvetica Neue Medium"/>
              </a:rPr>
              <a:t>Die Zellen C3 bis C14 füllen mit den Zählerstand Netzbezug. (Fortlaufend)</a:t>
            </a:r>
            <a:br>
              <a:rPr sz="1400" b="0" i="0" u="none" strike="noStrike" cap="none" spc="0" baseline="0">
                <a:solidFill>
                  <a:srgbClr val="FFFFFF"/>
                </a:solidFill>
                <a:uFillTx/>
                <a:latin typeface="Helvetica Neue Medium"/>
                <a:ea typeface="Helvetica Neue Medium"/>
                <a:cs typeface="Helvetica Neue Medium"/>
                <a:sym typeface="Helvetica Neue Medium"/>
              </a:rPr>
            </a:br>
            <a:r>
              <a:rPr sz="1400" b="0" i="0" u="none" strike="noStrike" cap="none" spc="0" baseline="0">
                <a:solidFill>
                  <a:srgbClr val="FFFFFF"/>
                </a:solidFill>
                <a:uFillTx/>
                <a:latin typeface="Helvetica Neue Medium"/>
                <a:ea typeface="Helvetica Neue Medium"/>
                <a:cs typeface="Helvetica Neue Medium"/>
                <a:sym typeface="Helvetica Neue Medium"/>
              </a:rPr>
              <a:t>Die Zellen D3-D14 füllen  mit den Zählerstand Netzeinspeisung. (Fortlaufend)</a:t>
            </a:r>
            <a:br>
              <a:rPr sz="1400" b="0" i="0" u="none" strike="noStrike" cap="none" spc="0" baseline="0">
                <a:solidFill>
                  <a:srgbClr val="FFFFFF"/>
                </a:solidFill>
                <a:uFillTx/>
                <a:latin typeface="Helvetica Neue Medium"/>
                <a:ea typeface="Helvetica Neue Medium"/>
                <a:cs typeface="Helvetica Neue Medium"/>
                <a:sym typeface="Helvetica Neue Medium"/>
              </a:rPr>
            </a:br>
            <a:r>
              <a:rPr sz="1400" b="0" i="0" u="none" strike="noStrike" cap="none" spc="0" baseline="0">
                <a:solidFill>
                  <a:srgbClr val="FFFFFF"/>
                </a:solidFill>
                <a:uFillTx/>
                <a:latin typeface="Helvetica Neue Medium"/>
                <a:ea typeface="Helvetica Neue Medium"/>
                <a:cs typeface="Helvetica Neue Medium"/>
                <a:sym typeface="Helvetica Neue Medium"/>
              </a:rPr>
              <a:t>Der gelbe Strich trennt die Gesamtwerte wegen der Preissteigerung .</a:t>
            </a:r>
            <a:br>
              <a:rPr sz="1400" b="0" i="0" u="none" strike="noStrike" cap="none" spc="0" baseline="0">
                <a:solidFill>
                  <a:srgbClr val="FFFFFF"/>
                </a:solidFill>
                <a:uFillTx/>
                <a:latin typeface="Helvetica Neue Medium"/>
                <a:ea typeface="Helvetica Neue Medium"/>
                <a:cs typeface="Helvetica Neue Medium"/>
                <a:sym typeface="Helvetica Neue Medium"/>
              </a:rPr>
            </a:br>
            <a:endParaRPr sz="1400" b="0" i="0" u="none" strike="noStrike" cap="none" spc="0" baseline="0">
              <a:solidFill>
                <a:srgbClr val="FFFFFF"/>
              </a:solidFill>
              <a:uFillTx/>
              <a:latin typeface="Helvetica Neue Medium"/>
              <a:ea typeface="Helvetica Neue Medium"/>
              <a:cs typeface="Helvetica Neue Medium"/>
              <a:sym typeface="Helvetica Neue Medium"/>
            </a:endParaRPr>
          </a:p>
        </xdr:txBody>
      </xdr:sp>
    </xdr:grpSp>
    <xdr:clientData/>
  </xdr:twoCellAnchor>
  <xdr:twoCellAnchor>
    <xdr:from>
      <xdr:col>0</xdr:col>
      <xdr:colOff>0</xdr:colOff>
      <xdr:row>6</xdr:row>
      <xdr:rowOff>225425</xdr:rowOff>
    </xdr:from>
    <xdr:to>
      <xdr:col>0</xdr:col>
      <xdr:colOff>2199728</xdr:colOff>
      <xdr:row>13</xdr:row>
      <xdr:rowOff>104775</xdr:rowOff>
    </xdr:to>
    <xdr:grpSp>
      <xdr:nvGrpSpPr>
        <xdr:cNvPr id="14" name="A C H T U N G KEINE ROTEN ZELLEN ODER ZAHLEN ÜBERSCHREIBEN!">
          <a:extLst>
            <a:ext uri="{FF2B5EF4-FFF2-40B4-BE49-F238E27FC236}">
              <a16:creationId xmlns:a16="http://schemas.microsoft.com/office/drawing/2014/main" id="{00000000-0008-0000-0000-00000E000000}"/>
            </a:ext>
          </a:extLst>
        </xdr:cNvPr>
        <xdr:cNvGrpSpPr/>
      </xdr:nvGrpSpPr>
      <xdr:grpSpPr>
        <a:xfrm>
          <a:off x="0" y="2917825"/>
          <a:ext cx="2199728" cy="2190750"/>
          <a:chOff x="0" y="0"/>
          <a:chExt cx="2199728" cy="2190750"/>
        </a:xfrm>
      </xdr:grpSpPr>
      <xdr:sp macro="" textlink="">
        <xdr:nvSpPr>
          <xdr:cNvPr id="12" name="Abgerundetes Rechteck">
            <a:extLst>
              <a:ext uri="{FF2B5EF4-FFF2-40B4-BE49-F238E27FC236}">
                <a16:creationId xmlns:a16="http://schemas.microsoft.com/office/drawing/2014/main" id="{00000000-0008-0000-0000-00000C000000}"/>
              </a:ext>
            </a:extLst>
          </xdr:cNvPr>
          <xdr:cNvSpPr/>
        </xdr:nvSpPr>
        <xdr:spPr>
          <a:xfrm>
            <a:off x="-1" y="0"/>
            <a:ext cx="2199730" cy="2190750"/>
          </a:xfrm>
          <a:prstGeom prst="roundRect">
            <a:avLst>
              <a:gd name="adj" fmla="val 10013"/>
            </a:avLst>
          </a:prstGeom>
          <a:solidFill>
            <a:srgbClr val="027001"/>
          </a:solidFill>
          <a:ln w="12700" cap="flat">
            <a:noFill/>
            <a:miter lim="400000"/>
          </a:ln>
          <a:effectLst/>
        </xdr:spPr>
        <xdr:txBody>
          <a:bodyPr/>
          <a:lstStyle/>
          <a:p>
            <a:endParaRPr/>
          </a:p>
        </xdr:txBody>
      </xdr:sp>
      <xdr:sp macro="" textlink="">
        <xdr:nvSpPr>
          <xdr:cNvPr id="13" name="A C H T U N G KEINE ROTEN ZELLEN ODER ZAHLEN ÜBERSCHREIBEN!">
            <a:extLst>
              <a:ext uri="{FF2B5EF4-FFF2-40B4-BE49-F238E27FC236}">
                <a16:creationId xmlns:a16="http://schemas.microsoft.com/office/drawing/2014/main" id="{00000000-0008-0000-0000-00000D000000}"/>
              </a:ext>
            </a:extLst>
          </xdr:cNvPr>
          <xdr:cNvSpPr txBox="1"/>
        </xdr:nvSpPr>
        <xdr:spPr>
          <a:xfrm>
            <a:off x="26147" y="273793"/>
            <a:ext cx="2147433" cy="1643164"/>
          </a:xfrm>
          <a:prstGeom prst="rect">
            <a:avLst/>
          </a:prstGeom>
          <a:noFill/>
          <a:ln w="12700" cap="flat">
            <a:noFill/>
            <a:miter lim="400000"/>
          </a:ln>
          <a:effectLst/>
          <a:extLst>
            <a:ext uri="{C572A759-6A51-4108-AA02-DFA0A04FC94B}">
              <ma14:wrappingTextBoxFlag xmlns:ma14="http://schemas.microsoft.com/office/mac/drawingml/2011/main" xmlns:a14="http://schemas.microsoft.com/office/drawing/2010/main" xmlns:m="http://schemas.openxmlformats.org/officeDocument/2006/math" xmlns:r="http://schemas.openxmlformats.org/officeDocument/2006/relationships" xmlns="" val="1"/>
            </a:ext>
          </a:extLst>
        </xdr:spPr>
        <xdr:txBody>
          <a:bodyPr wrap="square" lIns="50800" tIns="50800" rIns="50800" bIns="50800" numCol="1" anchor="ctr">
            <a:spAutoFit/>
          </a:bodyPr>
          <a:lstStyle/>
          <a:p>
            <a:pPr marL="0" marR="0" indent="0" algn="ctr" defTabSz="584200" latinLnBrk="0">
              <a:lnSpc>
                <a:spcPct val="100000"/>
              </a:lnSpc>
              <a:spcBef>
                <a:spcPts val="0"/>
              </a:spcBef>
              <a:spcAft>
                <a:spcPts val="0"/>
              </a:spcAft>
              <a:buClrTx/>
              <a:buSzTx/>
              <a:buFontTx/>
              <a:buNone/>
              <a:defRPr sz="1700" b="0" i="0" u="none" strike="noStrike" cap="none" spc="0" baseline="0">
                <a:solidFill>
                  <a:srgbClr val="FFFFFF"/>
                </a:solidFill>
                <a:uFillTx/>
                <a:latin typeface="Helvetica Neue Medium"/>
                <a:ea typeface="Helvetica Neue Medium"/>
                <a:cs typeface="Helvetica Neue Medium"/>
                <a:sym typeface="Helvetica Neue Medium"/>
              </a:defRPr>
            </a:pPr>
            <a:r>
              <a:rPr sz="1700" b="0" i="0" u="none" strike="noStrike" cap="none" spc="0" baseline="0">
                <a:solidFill>
                  <a:srgbClr val="FFFFFF"/>
                </a:solidFill>
                <a:uFillTx/>
                <a:latin typeface="Helvetica Neue Medium"/>
                <a:ea typeface="Helvetica Neue Medium"/>
                <a:cs typeface="Helvetica Neue Medium"/>
                <a:sym typeface="Helvetica Neue Medium"/>
              </a:rPr>
              <a:t>A C H T U N G</a:t>
            </a:r>
            <a:br>
              <a:rPr sz="1700" b="0" i="0" u="none" strike="noStrike" cap="none" spc="0" baseline="0">
                <a:solidFill>
                  <a:srgbClr val="FFFFFF"/>
                </a:solidFill>
                <a:uFillTx/>
                <a:latin typeface="Helvetica Neue Medium"/>
                <a:ea typeface="Helvetica Neue Medium"/>
                <a:cs typeface="Helvetica Neue Medium"/>
                <a:sym typeface="Helvetica Neue Medium"/>
              </a:rPr>
            </a:br>
            <a:r>
              <a:rPr sz="1700" b="0" i="0" u="none" strike="noStrike" cap="none" spc="0" baseline="0">
                <a:solidFill>
                  <a:srgbClr val="FFFFFF"/>
                </a:solidFill>
                <a:uFillTx/>
                <a:latin typeface="Helvetica Neue Medium"/>
                <a:ea typeface="Helvetica Neue Medium"/>
                <a:cs typeface="Helvetica Neue Medium"/>
                <a:sym typeface="Helvetica Neue Medium"/>
              </a:rPr>
              <a:t>KEINE ROTEN</a:t>
            </a:r>
            <a:br>
              <a:rPr sz="1700" b="0" i="0" u="none" strike="noStrike" cap="none" spc="0" baseline="0">
                <a:solidFill>
                  <a:srgbClr val="FFFFFF"/>
                </a:solidFill>
                <a:uFillTx/>
                <a:latin typeface="Helvetica Neue Medium"/>
                <a:ea typeface="Helvetica Neue Medium"/>
                <a:cs typeface="Helvetica Neue Medium"/>
                <a:sym typeface="Helvetica Neue Medium"/>
              </a:rPr>
            </a:br>
            <a:r>
              <a:rPr sz="1700" b="0" i="0" u="none" strike="noStrike" cap="none" spc="0" baseline="0">
                <a:solidFill>
                  <a:srgbClr val="FFFFFF"/>
                </a:solidFill>
                <a:uFillTx/>
                <a:latin typeface="Helvetica Neue Medium"/>
                <a:ea typeface="Helvetica Neue Medium"/>
                <a:cs typeface="Helvetica Neue Medium"/>
                <a:sym typeface="Helvetica Neue Medium"/>
              </a:rPr>
              <a:t>ZELLEN ODER</a:t>
            </a:r>
            <a:br>
              <a:rPr sz="1700" b="0" i="0" u="none" strike="noStrike" cap="none" spc="0" baseline="0">
                <a:solidFill>
                  <a:srgbClr val="FFFFFF"/>
                </a:solidFill>
                <a:uFillTx/>
                <a:latin typeface="Helvetica Neue Medium"/>
                <a:ea typeface="Helvetica Neue Medium"/>
                <a:cs typeface="Helvetica Neue Medium"/>
                <a:sym typeface="Helvetica Neue Medium"/>
              </a:rPr>
            </a:br>
            <a:r>
              <a:rPr sz="1700" b="0" i="0" u="none" strike="noStrike" cap="none" spc="0" baseline="0">
                <a:solidFill>
                  <a:srgbClr val="FFFFFF"/>
                </a:solidFill>
                <a:uFillTx/>
                <a:latin typeface="Helvetica Neue Medium"/>
                <a:ea typeface="Helvetica Neue Medium"/>
                <a:cs typeface="Helvetica Neue Medium"/>
                <a:sym typeface="Helvetica Neue Medium"/>
              </a:rPr>
              <a:t>ZAHLEN</a:t>
            </a:r>
            <a:br>
              <a:rPr sz="1700" b="0" i="0" u="none" strike="noStrike" cap="none" spc="0" baseline="0">
                <a:solidFill>
                  <a:srgbClr val="FFFFFF"/>
                </a:solidFill>
                <a:uFillTx/>
                <a:latin typeface="Helvetica Neue Medium"/>
                <a:ea typeface="Helvetica Neue Medium"/>
                <a:cs typeface="Helvetica Neue Medium"/>
                <a:sym typeface="Helvetica Neue Medium"/>
              </a:rPr>
            </a:br>
            <a:r>
              <a:rPr sz="1700" b="0" i="0" u="none" strike="noStrike" cap="none" spc="0" baseline="0">
                <a:solidFill>
                  <a:srgbClr val="FFFFFF"/>
                </a:solidFill>
                <a:uFillTx/>
                <a:latin typeface="Helvetica Neue Medium"/>
                <a:ea typeface="Helvetica Neue Medium"/>
                <a:cs typeface="Helvetica Neue Medium"/>
                <a:sym typeface="Helvetica Neue Medium"/>
              </a:rPr>
              <a:t>ÜBERSCHREIBEN!</a:t>
            </a:r>
          </a:p>
        </xdr:txBody>
      </xdr:sp>
    </xdr:grpSp>
    <xdr:clientData/>
  </xdr:twoCellAnchor>
  <xdr:twoCellAnchor editAs="oneCell">
    <xdr:from>
      <xdr:col>8</xdr:col>
      <xdr:colOff>28575</xdr:colOff>
      <xdr:row>22</xdr:row>
      <xdr:rowOff>57150</xdr:rowOff>
    </xdr:from>
    <xdr:to>
      <xdr:col>9</xdr:col>
      <xdr:colOff>1047750</xdr:colOff>
      <xdr:row>30</xdr:row>
      <xdr:rowOff>0</xdr:rowOff>
    </xdr:to>
    <xdr:pic>
      <xdr:nvPicPr>
        <xdr:cNvPr id="3" name="Grafik 2">
          <a:extLst>
            <a:ext uri="{FF2B5EF4-FFF2-40B4-BE49-F238E27FC236}">
              <a16:creationId xmlns:a16="http://schemas.microsoft.com/office/drawing/2014/main" id="{71CCE24C-7154-4BD6-8F45-2B1AD9FEEB2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430250" y="7886700"/>
          <a:ext cx="2514600" cy="2514600"/>
        </a:xfrm>
        <a:prstGeom prst="rect">
          <a:avLst/>
        </a:prstGeom>
      </xdr:spPr>
    </xdr:pic>
    <xdr:clientData/>
  </xdr:twoCellAnchor>
</xdr:wsDr>
</file>

<file path=xl/theme/theme1.xml><?xml version="1.0" encoding="utf-8"?>
<a:theme xmlns:a="http://schemas.openxmlformats.org/drawingml/2006/main" name="Blank">
  <a:themeElements>
    <a:clrScheme name="Blank">
      <a:dk1>
        <a:srgbClr val="000000"/>
      </a:dk1>
      <a:lt1>
        <a:srgbClr val="FFFFFF"/>
      </a:lt1>
      <a:dk2>
        <a:srgbClr val="A7A7A7"/>
      </a:dk2>
      <a:lt2>
        <a:srgbClr val="535353"/>
      </a:lt2>
      <a:accent1>
        <a:srgbClr val="00A2FF"/>
      </a:accent1>
      <a:accent2>
        <a:srgbClr val="16E7CF"/>
      </a:accent2>
      <a:accent3>
        <a:srgbClr val="61D836"/>
      </a:accent3>
      <a:accent4>
        <a:srgbClr val="FFD932"/>
      </a:accent4>
      <a:accent5>
        <a:srgbClr val="FF644E"/>
      </a:accent5>
      <a:accent6>
        <a:srgbClr val="FF42A1"/>
      </a:accent6>
      <a:hlink>
        <a:srgbClr val="0000FF"/>
      </a:hlink>
      <a:folHlink>
        <a:srgbClr val="FF00FF"/>
      </a:folHlink>
    </a:clrScheme>
    <a:fontScheme name="Blank">
      <a:majorFont>
        <a:latin typeface="Helvetica Neue"/>
        <a:ea typeface="Helvetica Neue"/>
        <a:cs typeface="Helvetica Neue"/>
      </a:majorFont>
      <a:minorFont>
        <a:latin typeface="Helvetica Neue"/>
        <a:ea typeface="Helvetica Neue"/>
        <a:cs typeface="Helvetica Neue"/>
      </a:minorFont>
    </a:fontScheme>
    <a:fmtScheme name="Blank">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sp3d/>
      </a:spPr>
      <a:bodyPr rot="0" spcFirstLastPara="1" vertOverflow="overflow" horzOverflow="overflow" vert="horz" wrap="square" lIns="50800" tIns="50800" rIns="50800" bIns="50800"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defRPr kumimoji="0" sz="1100" b="0" i="0" u="none" strike="noStrike" cap="none" spc="0" normalizeH="0" baseline="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chemeClr val="accent1"/>
          </a:solidFill>
          <a:prstDash val="solid"/>
          <a:round/>
        </a:ln>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50800" tIns="50800" rIns="50800" bIns="50800"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defRPr kumimoji="0" sz="1100" b="0" i="0" u="none" strike="noStrike" cap="none" spc="0" normalizeH="0" baseline="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43"/>
  <sheetViews>
    <sheetView showGridLines="0" tabSelected="1" topLeftCell="A16" zoomScale="75" zoomScaleNormal="75" workbookViewId="0">
      <selection activeCell="F38" sqref="F38"/>
    </sheetView>
  </sheetViews>
  <sheetFormatPr baseColWidth="10" defaultColWidth="16.28515625" defaultRowHeight="19.899999999999999" customHeight="1"/>
  <cols>
    <col min="1" max="1" width="45.7109375" style="1" customWidth="1"/>
    <col min="2" max="2" width="21.28515625" style="1" customWidth="1"/>
    <col min="3" max="3" width="23.42578125" style="1" customWidth="1"/>
    <col min="4" max="4" width="24.140625" style="1" customWidth="1"/>
    <col min="5" max="5" width="23.7109375" style="1" customWidth="1"/>
    <col min="6" max="6" width="23" style="1" customWidth="1"/>
    <col min="7" max="7" width="21" style="1" customWidth="1"/>
    <col min="8" max="8" width="18.7109375" style="1" customWidth="1"/>
    <col min="9" max="9" width="22.42578125" style="1" customWidth="1"/>
    <col min="10" max="10" width="21.140625" style="1" customWidth="1"/>
    <col min="11" max="11" width="2.7109375" style="1" customWidth="1"/>
    <col min="12" max="12" width="16.28515625" style="1" customWidth="1"/>
    <col min="13" max="16384" width="16.28515625" style="1"/>
  </cols>
  <sheetData>
    <row r="1" spans="1:11" ht="34.5" customHeight="1">
      <c r="A1" s="104" t="s">
        <v>0</v>
      </c>
      <c r="B1" s="105"/>
      <c r="C1" s="105"/>
      <c r="D1" s="105"/>
      <c r="E1" s="105"/>
      <c r="F1" s="105"/>
      <c r="G1" s="105"/>
      <c r="H1" s="105"/>
      <c r="I1" s="105"/>
      <c r="J1" s="105"/>
      <c r="K1" s="2"/>
    </row>
    <row r="2" spans="1:11" ht="20.45" customHeight="1">
      <c r="A2" s="3"/>
      <c r="B2" s="3"/>
      <c r="C2" s="3"/>
      <c r="D2" s="3"/>
      <c r="E2" s="3"/>
      <c r="F2" s="3"/>
      <c r="G2" s="3"/>
      <c r="H2" s="3"/>
      <c r="I2" s="3"/>
      <c r="J2" s="4"/>
      <c r="K2" s="5"/>
    </row>
    <row r="3" spans="1:11" ht="78.95" customHeight="1">
      <c r="A3" s="6" t="s">
        <v>1</v>
      </c>
      <c r="B3" s="7" t="s">
        <v>2</v>
      </c>
      <c r="C3" s="7" t="s">
        <v>3</v>
      </c>
      <c r="D3" s="7" t="s">
        <v>4</v>
      </c>
      <c r="E3" s="8" t="s">
        <v>5</v>
      </c>
      <c r="F3" s="8" t="s">
        <v>6</v>
      </c>
      <c r="G3" s="9" t="s">
        <v>7</v>
      </c>
      <c r="H3" s="9" t="s">
        <v>8</v>
      </c>
      <c r="I3" s="9" t="s">
        <v>9</v>
      </c>
      <c r="J3" s="9" t="s">
        <v>10</v>
      </c>
      <c r="K3" s="10"/>
    </row>
    <row r="4" spans="1:11" ht="26.1" customHeight="1">
      <c r="A4" s="11">
        <v>44197</v>
      </c>
      <c r="B4" s="116">
        <v>194</v>
      </c>
      <c r="C4" s="116">
        <v>6983</v>
      </c>
      <c r="D4" s="117">
        <v>31441</v>
      </c>
      <c r="E4" s="118">
        <v>6885</v>
      </c>
      <c r="F4" s="119">
        <v>31386</v>
      </c>
      <c r="G4" s="12">
        <f>B4-H4</f>
        <v>139</v>
      </c>
      <c r="H4" s="13">
        <f>IF(D4=0,0,D4-F4)</f>
        <v>55</v>
      </c>
      <c r="I4" s="13">
        <f>IF(G4=0,0,C4-E4)</f>
        <v>98</v>
      </c>
      <c r="J4" s="14">
        <f>G4+I4</f>
        <v>237</v>
      </c>
      <c r="K4" s="15"/>
    </row>
    <row r="5" spans="1:11" ht="26.1" customHeight="1">
      <c r="A5" s="16">
        <v>44228</v>
      </c>
      <c r="B5" s="120">
        <v>206</v>
      </c>
      <c r="C5" s="120">
        <v>7039</v>
      </c>
      <c r="D5" s="121">
        <v>31557</v>
      </c>
      <c r="E5" s="17">
        <f>C4</f>
        <v>6983</v>
      </c>
      <c r="F5" s="17">
        <f>D4</f>
        <v>31441</v>
      </c>
      <c r="G5" s="13">
        <f>B5-H5</f>
        <v>90</v>
      </c>
      <c r="H5" s="13">
        <f>IF(D5&lt;1,0,D5-F5)</f>
        <v>116</v>
      </c>
      <c r="I5" s="13">
        <f>IF(G5=0,0,C5-E5)</f>
        <v>56</v>
      </c>
      <c r="J5" s="14">
        <f>G5+I5</f>
        <v>146</v>
      </c>
      <c r="K5" s="15"/>
    </row>
    <row r="6" spans="1:11" ht="26.1" customHeight="1">
      <c r="A6" s="18" t="s">
        <v>11</v>
      </c>
      <c r="B6" s="122"/>
      <c r="C6" s="123"/>
      <c r="D6" s="124" t="s">
        <v>12</v>
      </c>
      <c r="E6" s="19" t="s">
        <v>13</v>
      </c>
      <c r="F6" s="20" t="s">
        <v>13</v>
      </c>
      <c r="G6" s="21">
        <f>SUM(G4:G5)</f>
        <v>229</v>
      </c>
      <c r="H6" s="21">
        <f>SUM(H4:H5)</f>
        <v>171</v>
      </c>
      <c r="I6" s="21">
        <f>SUM(I4:I5)</f>
        <v>154</v>
      </c>
      <c r="J6" s="22">
        <f>SUM(J4:J5)</f>
        <v>383</v>
      </c>
      <c r="K6" s="23" t="s">
        <v>13</v>
      </c>
    </row>
    <row r="7" spans="1:11" ht="26.1" customHeight="1">
      <c r="A7" s="16">
        <v>45352</v>
      </c>
      <c r="B7" s="120">
        <v>330</v>
      </c>
      <c r="C7" s="120">
        <v>7045</v>
      </c>
      <c r="D7" s="121">
        <v>31811</v>
      </c>
      <c r="E7" s="13">
        <f>C5</f>
        <v>7039</v>
      </c>
      <c r="F7" s="13">
        <f>D5</f>
        <v>31557</v>
      </c>
      <c r="G7" s="13">
        <f t="shared" ref="G7:G16" si="0">B7-H7</f>
        <v>76</v>
      </c>
      <c r="H7" s="13">
        <f t="shared" ref="H7:H16" si="1">IF(D7&lt;1,0,D7-F7)</f>
        <v>254</v>
      </c>
      <c r="I7" s="13">
        <f t="shared" ref="I7:I16" si="2">IF(C7&lt;1,0,C7-E7)</f>
        <v>6</v>
      </c>
      <c r="J7" s="14">
        <f t="shared" ref="J7:J16" si="3">G7+I7</f>
        <v>82</v>
      </c>
      <c r="K7" s="15"/>
    </row>
    <row r="8" spans="1:11" ht="26.1" customHeight="1">
      <c r="A8" s="16">
        <v>44287</v>
      </c>
      <c r="B8" s="120">
        <v>0</v>
      </c>
      <c r="C8" s="120">
        <v>0</v>
      </c>
      <c r="D8" s="121">
        <v>0</v>
      </c>
      <c r="E8" s="13">
        <f t="shared" ref="E8:E16" si="4">C7</f>
        <v>7045</v>
      </c>
      <c r="F8" s="13">
        <f t="shared" ref="F8:F16" si="5">D7</f>
        <v>31811</v>
      </c>
      <c r="G8" s="13">
        <f t="shared" si="0"/>
        <v>0</v>
      </c>
      <c r="H8" s="13">
        <f t="shared" si="1"/>
        <v>0</v>
      </c>
      <c r="I8" s="13">
        <f t="shared" si="2"/>
        <v>0</v>
      </c>
      <c r="J8" s="14">
        <f t="shared" si="3"/>
        <v>0</v>
      </c>
      <c r="K8" s="15"/>
    </row>
    <row r="9" spans="1:11" ht="26.1" customHeight="1">
      <c r="A9" s="16">
        <v>44317</v>
      </c>
      <c r="B9" s="120">
        <v>0</v>
      </c>
      <c r="C9" s="120">
        <v>0</v>
      </c>
      <c r="D9" s="121">
        <v>0</v>
      </c>
      <c r="E9" s="13">
        <f t="shared" si="4"/>
        <v>0</v>
      </c>
      <c r="F9" s="13">
        <f t="shared" si="5"/>
        <v>0</v>
      </c>
      <c r="G9" s="13">
        <f t="shared" si="0"/>
        <v>0</v>
      </c>
      <c r="H9" s="13">
        <f t="shared" si="1"/>
        <v>0</v>
      </c>
      <c r="I9" s="13">
        <f t="shared" si="2"/>
        <v>0</v>
      </c>
      <c r="J9" s="14">
        <f t="shared" si="3"/>
        <v>0</v>
      </c>
      <c r="K9" s="15"/>
    </row>
    <row r="10" spans="1:11" ht="26.1" customHeight="1">
      <c r="A10" s="16">
        <v>44348</v>
      </c>
      <c r="B10" s="120">
        <v>0</v>
      </c>
      <c r="C10" s="120">
        <v>0</v>
      </c>
      <c r="D10" s="121">
        <v>0</v>
      </c>
      <c r="E10" s="13">
        <f t="shared" si="4"/>
        <v>0</v>
      </c>
      <c r="F10" s="13">
        <f t="shared" si="5"/>
        <v>0</v>
      </c>
      <c r="G10" s="13">
        <f t="shared" si="0"/>
        <v>0</v>
      </c>
      <c r="H10" s="13">
        <f t="shared" si="1"/>
        <v>0</v>
      </c>
      <c r="I10" s="13">
        <f t="shared" si="2"/>
        <v>0</v>
      </c>
      <c r="J10" s="14">
        <f t="shared" si="3"/>
        <v>0</v>
      </c>
      <c r="K10" s="15"/>
    </row>
    <row r="11" spans="1:11" ht="26.1" customHeight="1">
      <c r="A11" s="16">
        <v>44378</v>
      </c>
      <c r="B11" s="120">
        <v>0</v>
      </c>
      <c r="C11" s="120">
        <v>0</v>
      </c>
      <c r="D11" s="121">
        <v>0</v>
      </c>
      <c r="E11" s="13">
        <f t="shared" si="4"/>
        <v>0</v>
      </c>
      <c r="F11" s="13">
        <f t="shared" si="5"/>
        <v>0</v>
      </c>
      <c r="G11" s="13">
        <f t="shared" si="0"/>
        <v>0</v>
      </c>
      <c r="H11" s="13">
        <f t="shared" si="1"/>
        <v>0</v>
      </c>
      <c r="I11" s="13">
        <f t="shared" si="2"/>
        <v>0</v>
      </c>
      <c r="J11" s="14">
        <f t="shared" si="3"/>
        <v>0</v>
      </c>
      <c r="K11" s="15"/>
    </row>
    <row r="12" spans="1:11" ht="26.1" customHeight="1">
      <c r="A12" s="16">
        <v>44409</v>
      </c>
      <c r="B12" s="120">
        <v>0</v>
      </c>
      <c r="C12" s="120">
        <v>0</v>
      </c>
      <c r="D12" s="121">
        <v>0</v>
      </c>
      <c r="E12" s="13">
        <f t="shared" si="4"/>
        <v>0</v>
      </c>
      <c r="F12" s="13">
        <f t="shared" si="5"/>
        <v>0</v>
      </c>
      <c r="G12" s="13">
        <f t="shared" si="0"/>
        <v>0</v>
      </c>
      <c r="H12" s="13">
        <f t="shared" si="1"/>
        <v>0</v>
      </c>
      <c r="I12" s="13">
        <f t="shared" si="2"/>
        <v>0</v>
      </c>
      <c r="J12" s="14">
        <f t="shared" si="3"/>
        <v>0</v>
      </c>
      <c r="K12" s="15"/>
    </row>
    <row r="13" spans="1:11" ht="26.1" customHeight="1">
      <c r="A13" s="16">
        <v>44440</v>
      </c>
      <c r="B13" s="120">
        <v>0</v>
      </c>
      <c r="C13" s="120">
        <v>0</v>
      </c>
      <c r="D13" s="121">
        <v>0</v>
      </c>
      <c r="E13" s="13">
        <f t="shared" si="4"/>
        <v>0</v>
      </c>
      <c r="F13" s="13">
        <f t="shared" si="5"/>
        <v>0</v>
      </c>
      <c r="G13" s="13">
        <f t="shared" si="0"/>
        <v>0</v>
      </c>
      <c r="H13" s="13">
        <f t="shared" si="1"/>
        <v>0</v>
      </c>
      <c r="I13" s="13">
        <f t="shared" si="2"/>
        <v>0</v>
      </c>
      <c r="J13" s="14">
        <f t="shared" si="3"/>
        <v>0</v>
      </c>
      <c r="K13" s="15"/>
    </row>
    <row r="14" spans="1:11" ht="26.1" customHeight="1">
      <c r="A14" s="16">
        <v>44470</v>
      </c>
      <c r="B14" s="120">
        <v>0</v>
      </c>
      <c r="C14" s="120">
        <v>0</v>
      </c>
      <c r="D14" s="121">
        <v>0</v>
      </c>
      <c r="E14" s="13">
        <f t="shared" si="4"/>
        <v>0</v>
      </c>
      <c r="F14" s="13">
        <f t="shared" si="5"/>
        <v>0</v>
      </c>
      <c r="G14" s="13">
        <f t="shared" si="0"/>
        <v>0</v>
      </c>
      <c r="H14" s="13">
        <f t="shared" si="1"/>
        <v>0</v>
      </c>
      <c r="I14" s="24">
        <f t="shared" si="2"/>
        <v>0</v>
      </c>
      <c r="J14" s="14">
        <f t="shared" si="3"/>
        <v>0</v>
      </c>
      <c r="K14" s="15"/>
    </row>
    <row r="15" spans="1:11" ht="26.1" customHeight="1">
      <c r="A15" s="25">
        <v>45597</v>
      </c>
      <c r="B15" s="120">
        <v>0</v>
      </c>
      <c r="C15" s="120">
        <v>0</v>
      </c>
      <c r="D15" s="121">
        <v>0</v>
      </c>
      <c r="E15" s="13">
        <f t="shared" si="4"/>
        <v>0</v>
      </c>
      <c r="F15" s="13">
        <f t="shared" si="5"/>
        <v>0</v>
      </c>
      <c r="G15" s="13">
        <f t="shared" si="0"/>
        <v>0</v>
      </c>
      <c r="H15" s="13">
        <f t="shared" si="1"/>
        <v>0</v>
      </c>
      <c r="I15" s="13">
        <f t="shared" si="2"/>
        <v>0</v>
      </c>
      <c r="J15" s="14">
        <f t="shared" si="3"/>
        <v>0</v>
      </c>
      <c r="K15" s="15"/>
    </row>
    <row r="16" spans="1:11" ht="26.1" customHeight="1">
      <c r="A16" s="16">
        <v>44531</v>
      </c>
      <c r="B16" s="125">
        <v>0</v>
      </c>
      <c r="C16" s="125">
        <v>0</v>
      </c>
      <c r="D16" s="126">
        <v>0</v>
      </c>
      <c r="E16" s="13">
        <f t="shared" si="4"/>
        <v>0</v>
      </c>
      <c r="F16" s="13">
        <f t="shared" si="5"/>
        <v>0</v>
      </c>
      <c r="G16" s="13">
        <f t="shared" si="0"/>
        <v>0</v>
      </c>
      <c r="H16" s="13">
        <f t="shared" si="1"/>
        <v>0</v>
      </c>
      <c r="I16" s="13">
        <f t="shared" si="2"/>
        <v>0</v>
      </c>
      <c r="J16" s="14">
        <f t="shared" si="3"/>
        <v>0</v>
      </c>
      <c r="K16" s="15"/>
    </row>
    <row r="17" spans="1:11" ht="25.7" customHeight="1">
      <c r="A17" s="26" t="s">
        <v>13</v>
      </c>
      <c r="B17" s="27"/>
      <c r="C17" s="28"/>
      <c r="D17" s="29" t="s">
        <v>12</v>
      </c>
      <c r="E17" s="30"/>
      <c r="F17" s="30"/>
      <c r="G17" s="21">
        <f>SUM(G7:G16)</f>
        <v>76</v>
      </c>
      <c r="H17" s="21">
        <f>SUM(H7:H16)</f>
        <v>254</v>
      </c>
      <c r="I17" s="21">
        <f>SUM(I7:I16)</f>
        <v>6</v>
      </c>
      <c r="J17" s="22">
        <f>SUM(J7:J16)</f>
        <v>82</v>
      </c>
      <c r="K17" s="23" t="s">
        <v>13</v>
      </c>
    </row>
    <row r="18" spans="1:11" ht="25.7" customHeight="1">
      <c r="A18" s="31"/>
      <c r="B18" s="32" t="s">
        <v>13</v>
      </c>
      <c r="C18" s="33" t="s">
        <v>13</v>
      </c>
      <c r="D18" s="34" t="s">
        <v>13</v>
      </c>
      <c r="E18" s="35" t="s">
        <v>13</v>
      </c>
      <c r="F18" s="36" t="s">
        <v>14</v>
      </c>
      <c r="G18" s="37">
        <f>G6+G17</f>
        <v>305</v>
      </c>
      <c r="H18" s="37">
        <f>H6+H17</f>
        <v>425</v>
      </c>
      <c r="I18" s="37">
        <f>I6+I17</f>
        <v>160</v>
      </c>
      <c r="J18" s="38">
        <f>J6+J17</f>
        <v>465</v>
      </c>
      <c r="K18" s="39" t="s">
        <v>13</v>
      </c>
    </row>
    <row r="19" spans="1:11" ht="24.75" customHeight="1">
      <c r="A19" s="31"/>
      <c r="B19" s="40" t="s">
        <v>13</v>
      </c>
      <c r="C19" s="41" t="s">
        <v>13</v>
      </c>
      <c r="D19" s="41" t="s">
        <v>13</v>
      </c>
      <c r="E19" s="42"/>
      <c r="F19" s="42"/>
      <c r="G19" s="43" t="s">
        <v>13</v>
      </c>
      <c r="H19" s="43" t="s">
        <v>13</v>
      </c>
      <c r="I19" s="43" t="s">
        <v>13</v>
      </c>
      <c r="J19" s="44" t="s">
        <v>13</v>
      </c>
      <c r="K19" s="23"/>
    </row>
    <row r="20" spans="1:11" ht="24.75" customHeight="1">
      <c r="A20" s="31"/>
      <c r="B20" s="45"/>
      <c r="C20" s="46" t="s">
        <v>15</v>
      </c>
      <c r="D20" s="46" t="s">
        <v>16</v>
      </c>
      <c r="E20" s="47" t="s">
        <v>17</v>
      </c>
      <c r="F20" s="48" t="s">
        <v>18</v>
      </c>
      <c r="G20" s="48" t="s">
        <v>19</v>
      </c>
      <c r="H20" s="48" t="s">
        <v>20</v>
      </c>
      <c r="I20" s="48" t="s">
        <v>21</v>
      </c>
      <c r="J20" s="49" t="s">
        <v>22</v>
      </c>
      <c r="K20" s="50"/>
    </row>
    <row r="21" spans="1:11" ht="25.7" customHeight="1">
      <c r="A21" s="51" t="s">
        <v>23</v>
      </c>
      <c r="B21" s="127">
        <v>7456</v>
      </c>
      <c r="C21" s="128">
        <v>45292</v>
      </c>
      <c r="D21" s="129">
        <v>45351</v>
      </c>
      <c r="E21" s="52">
        <f>DATEDIF(C21,D21,"D")+1</f>
        <v>60</v>
      </c>
      <c r="F21" s="13">
        <f>H6</f>
        <v>171</v>
      </c>
      <c r="G21" s="13">
        <f>I6</f>
        <v>154</v>
      </c>
      <c r="H21" s="13">
        <f>F21-G21</f>
        <v>17</v>
      </c>
      <c r="I21" s="53">
        <f>B26/E23</f>
        <v>0.41475409836065574</v>
      </c>
      <c r="J21" s="54">
        <f>-I21*E21</f>
        <v>-24.885245901639344</v>
      </c>
      <c r="K21" s="55"/>
    </row>
    <row r="22" spans="1:11" ht="25.7" customHeight="1">
      <c r="A22" s="51" t="s">
        <v>24</v>
      </c>
      <c r="B22" s="130">
        <v>0.1351</v>
      </c>
      <c r="C22" s="128">
        <v>45352</v>
      </c>
      <c r="D22" s="131">
        <v>45657</v>
      </c>
      <c r="E22" s="52">
        <f>DATEDIF(C22,D22,"D")+1</f>
        <v>306</v>
      </c>
      <c r="F22" s="56">
        <f>H17</f>
        <v>254</v>
      </c>
      <c r="G22" s="56">
        <f>I17</f>
        <v>6</v>
      </c>
      <c r="H22" s="56">
        <f>F22-G22</f>
        <v>248</v>
      </c>
      <c r="I22" s="53">
        <f>B28/E23</f>
        <v>0.49573770491803276</v>
      </c>
      <c r="J22" s="54">
        <f ca="1">-I22*J26</f>
        <v>-5.9488524590163934</v>
      </c>
      <c r="K22" s="55"/>
    </row>
    <row r="23" spans="1:11" ht="25.7" customHeight="1">
      <c r="A23" s="57"/>
      <c r="B23" s="132"/>
      <c r="C23" s="133"/>
      <c r="D23" s="134"/>
      <c r="E23" s="60">
        <f>SUM(E21:E22)</f>
        <v>366</v>
      </c>
      <c r="F23" s="61">
        <f>IF(I18&lt;1,0,J21/I6)</f>
        <v>-0.16159250585480092</v>
      </c>
      <c r="G23" s="62">
        <f>-B25</f>
        <v>-0.379</v>
      </c>
      <c r="H23" s="63">
        <f>F23+G23</f>
        <v>-0.5405925058548009</v>
      </c>
      <c r="I23" s="140" t="s">
        <v>13</v>
      </c>
      <c r="J23" s="141" t="s">
        <v>13</v>
      </c>
      <c r="K23" s="64"/>
    </row>
    <row r="24" spans="1:11" ht="25.7" customHeight="1">
      <c r="A24" s="57"/>
      <c r="B24" s="58"/>
      <c r="C24" s="135">
        <v>45292</v>
      </c>
      <c r="D24" s="65">
        <f t="shared" ref="D24:I24" ca="1" si="6">TODAY()</f>
        <v>45364</v>
      </c>
      <c r="E24" s="60">
        <v>366</v>
      </c>
      <c r="F24" s="61">
        <f ca="1">IF(I18&lt;1,0,J22/I17)</f>
        <v>-0.99147540983606552</v>
      </c>
      <c r="G24" s="62">
        <f>-B27</f>
        <v>-0.41499999999999998</v>
      </c>
      <c r="H24" s="63">
        <f ca="1">SUM(F24:G24)</f>
        <v>-1.4064754098360654</v>
      </c>
      <c r="I24" s="142">
        <f t="shared" ca="1" si="6"/>
        <v>45364</v>
      </c>
      <c r="J24" s="143">
        <f ca="1">DATEDIF(C21,I24,"D")</f>
        <v>72</v>
      </c>
      <c r="K24" s="64"/>
    </row>
    <row r="25" spans="1:11" ht="25.7" customHeight="1">
      <c r="A25" s="51" t="s">
        <v>25</v>
      </c>
      <c r="B25" s="136">
        <v>0.379</v>
      </c>
      <c r="C25" s="66">
        <f>H6*B22</f>
        <v>23.1021</v>
      </c>
      <c r="D25" s="13">
        <f>IF(B25=0,0,C25/B25)</f>
        <v>60.955408970976251</v>
      </c>
      <c r="E25" s="67"/>
      <c r="F25" s="110" t="s">
        <v>26</v>
      </c>
      <c r="G25" s="111"/>
      <c r="H25" s="68"/>
      <c r="I25" s="144">
        <f ca="1">IF(J24&gt;E21,J21,0)</f>
        <v>-24.885245901639344</v>
      </c>
      <c r="J25" s="145" t="s">
        <v>13</v>
      </c>
      <c r="K25" s="64"/>
    </row>
    <row r="26" spans="1:11" ht="25.7" customHeight="1">
      <c r="A26" s="51" t="s">
        <v>27</v>
      </c>
      <c r="B26" s="137">
        <v>151.80000000000001</v>
      </c>
      <c r="C26" s="66">
        <f>-B25*I6+(J21)</f>
        <v>-83.251245901639351</v>
      </c>
      <c r="D26" s="13">
        <f>IF(B25=0,0,C26/B25)</f>
        <v>-219.66027942385054</v>
      </c>
      <c r="E26" s="150" t="str">
        <f ca="1">IF(D29&gt;0,"Auszahlung","Nachzahlung")</f>
        <v>Nachzahlung</v>
      </c>
      <c r="F26" s="112" t="s">
        <v>28</v>
      </c>
      <c r="G26" s="113"/>
      <c r="H26" s="69" t="s">
        <v>29</v>
      </c>
      <c r="I26" s="146"/>
      <c r="J26" s="143">
        <f ca="1">DATEDIF(C22,I24,"D")</f>
        <v>12</v>
      </c>
      <c r="K26" s="64"/>
    </row>
    <row r="27" spans="1:11" ht="25.7" customHeight="1">
      <c r="A27" s="70" t="s">
        <v>30</v>
      </c>
      <c r="B27" s="136">
        <v>0.41499999999999998</v>
      </c>
      <c r="C27" s="66">
        <f>IF(H17=0,0,B22*H17)</f>
        <v>34.315399999999997</v>
      </c>
      <c r="D27" s="13">
        <f>IF(B27=0,0,C27/B27)</f>
        <v>82.687710843373495</v>
      </c>
      <c r="E27" s="151">
        <f ca="1">SUM(C25:C28)</f>
        <v>-34.272598360655749</v>
      </c>
      <c r="F27" s="152">
        <v>0.65</v>
      </c>
      <c r="G27" s="153"/>
      <c r="H27" s="72">
        <f>F27*I18</f>
        <v>104</v>
      </c>
      <c r="I27" s="147"/>
      <c r="J27" s="148"/>
      <c r="K27" s="64"/>
    </row>
    <row r="28" spans="1:11" ht="25.7" customHeight="1">
      <c r="A28" s="70" t="s">
        <v>31</v>
      </c>
      <c r="B28" s="137">
        <v>181.44</v>
      </c>
      <c r="C28" s="66">
        <f ca="1">-B27*I17+(J22)</f>
        <v>-8.4388524590163936</v>
      </c>
      <c r="D28" s="13">
        <f ca="1">IF(B27=0,0,C28/B27)</f>
        <v>-20.33458423859372</v>
      </c>
      <c r="E28" s="151">
        <f>B29</f>
        <v>60</v>
      </c>
      <c r="F28" s="114" t="s">
        <v>32</v>
      </c>
      <c r="G28" s="113"/>
      <c r="H28" s="72">
        <f>B22*H18</f>
        <v>57.417499999999997</v>
      </c>
      <c r="I28" s="147"/>
      <c r="J28" s="148"/>
      <c r="K28" s="64"/>
    </row>
    <row r="29" spans="1:11" ht="24.75" customHeight="1">
      <c r="A29" s="73" t="s">
        <v>33</v>
      </c>
      <c r="B29" s="138">
        <v>60</v>
      </c>
      <c r="C29" s="106" t="s">
        <v>34</v>
      </c>
      <c r="D29" s="108">
        <f ca="1">SUM(D25:D28)</f>
        <v>-96.3517438480945</v>
      </c>
      <c r="E29" s="71">
        <f ca="1">SUM(E27:E28)</f>
        <v>25.727401639344251</v>
      </c>
      <c r="F29" s="115" t="s">
        <v>35</v>
      </c>
      <c r="G29" s="113"/>
      <c r="H29" s="72">
        <f>H28-H27</f>
        <v>-46.582500000000003</v>
      </c>
      <c r="I29" s="149"/>
      <c r="J29" s="148"/>
      <c r="K29" s="64"/>
    </row>
    <row r="30" spans="1:11" ht="24.75" customHeight="1">
      <c r="A30" s="73" t="s">
        <v>36</v>
      </c>
      <c r="B30" s="139"/>
      <c r="C30" s="107"/>
      <c r="D30" s="109"/>
      <c r="E30" s="74"/>
      <c r="F30" s="115" t="s">
        <v>37</v>
      </c>
      <c r="G30" s="113"/>
      <c r="H30" s="75">
        <f ca="1">H29-E27</f>
        <v>-12.309901639344254</v>
      </c>
      <c r="I30" s="149"/>
      <c r="J30" s="148"/>
      <c r="K30" s="64"/>
    </row>
    <row r="31" spans="1:11" ht="8.4499999999999993" customHeight="1">
      <c r="A31" s="76"/>
      <c r="B31" s="77"/>
      <c r="C31" s="78"/>
      <c r="D31" s="78"/>
      <c r="E31" s="79"/>
      <c r="F31" s="80"/>
      <c r="G31" s="80"/>
      <c r="H31" s="80"/>
      <c r="I31" s="81"/>
      <c r="J31" s="82"/>
      <c r="K31" s="64"/>
    </row>
    <row r="32" spans="1:11" ht="24" customHeight="1">
      <c r="A32" s="83"/>
      <c r="B32" s="40" t="s">
        <v>38</v>
      </c>
      <c r="C32" s="41" t="s">
        <v>39</v>
      </c>
      <c r="D32" s="41" t="s">
        <v>40</v>
      </c>
      <c r="E32" s="59"/>
      <c r="F32" s="59"/>
      <c r="G32" s="59"/>
      <c r="H32" s="59"/>
      <c r="I32" s="84" t="s">
        <v>13</v>
      </c>
      <c r="J32" s="59"/>
      <c r="K32" s="85"/>
    </row>
    <row r="33" spans="1:11" ht="24" customHeight="1">
      <c r="A33" s="86" t="s">
        <v>41</v>
      </c>
      <c r="B33" s="87">
        <v>100.9</v>
      </c>
      <c r="C33" s="88">
        <v>153.19999999999999</v>
      </c>
      <c r="D33" s="89">
        <f>C33-B33</f>
        <v>52.299999999999983</v>
      </c>
      <c r="E33" s="89">
        <f>C33/100</f>
        <v>1.5319999999999998</v>
      </c>
      <c r="F33" s="90">
        <f>D33/E33/100</f>
        <v>0.34138381201044382</v>
      </c>
      <c r="G33" s="91"/>
      <c r="H33" s="59"/>
      <c r="I33" s="92"/>
      <c r="J33" s="59"/>
      <c r="K33" s="59"/>
    </row>
    <row r="34" spans="1:11" ht="19.899999999999999" customHeight="1">
      <c r="A34" s="93"/>
      <c r="B34" s="94"/>
      <c r="C34" s="94"/>
      <c r="D34" s="94"/>
      <c r="E34" s="94"/>
      <c r="F34" s="94"/>
      <c r="G34" s="94"/>
      <c r="H34" s="94"/>
      <c r="I34" s="94"/>
      <c r="J34" s="94"/>
      <c r="K34" s="95"/>
    </row>
    <row r="35" spans="1:11" ht="19.899999999999999" customHeight="1">
      <c r="A35" s="96"/>
      <c r="B35" s="97"/>
      <c r="C35" s="97"/>
      <c r="D35" s="97"/>
      <c r="E35" s="97"/>
      <c r="F35" s="97"/>
      <c r="G35" s="97"/>
      <c r="H35" s="98" t="s">
        <v>13</v>
      </c>
      <c r="I35" s="97"/>
      <c r="J35" s="97"/>
      <c r="K35" s="99"/>
    </row>
    <row r="36" spans="1:11" ht="19.899999999999999" customHeight="1">
      <c r="A36" s="96"/>
      <c r="B36" s="97"/>
      <c r="C36" s="97"/>
      <c r="D36" s="97"/>
      <c r="E36" s="97"/>
      <c r="F36" s="100" t="s">
        <v>13</v>
      </c>
      <c r="G36" s="97"/>
      <c r="H36" s="98" t="s">
        <v>13</v>
      </c>
      <c r="I36" s="97"/>
      <c r="J36" s="97"/>
      <c r="K36" s="99"/>
    </row>
    <row r="37" spans="1:11" ht="19.899999999999999" customHeight="1">
      <c r="A37" s="96"/>
      <c r="B37" s="97"/>
      <c r="C37" s="97"/>
      <c r="D37" s="97"/>
      <c r="E37" s="97"/>
      <c r="F37" s="100" t="s">
        <v>13</v>
      </c>
      <c r="G37" s="97"/>
      <c r="H37" s="97"/>
      <c r="I37" s="97"/>
      <c r="J37" s="97"/>
      <c r="K37" s="99"/>
    </row>
    <row r="38" spans="1:11" ht="19.899999999999999" customHeight="1">
      <c r="A38" s="96"/>
      <c r="B38" s="97"/>
      <c r="C38" s="97"/>
      <c r="D38" s="97"/>
      <c r="E38" s="97"/>
      <c r="F38" s="100" t="s">
        <v>13</v>
      </c>
      <c r="G38" s="97"/>
      <c r="H38" s="97"/>
      <c r="I38" s="97"/>
      <c r="J38" s="97"/>
      <c r="K38" s="99"/>
    </row>
    <row r="39" spans="1:11" ht="19.899999999999999" customHeight="1">
      <c r="A39" s="96"/>
      <c r="B39" s="97"/>
      <c r="C39" s="97"/>
      <c r="D39" s="97"/>
      <c r="E39" s="97"/>
      <c r="F39" s="97"/>
      <c r="G39" s="97"/>
      <c r="H39" s="97"/>
      <c r="I39" s="97"/>
      <c r="J39" s="97"/>
      <c r="K39" s="99"/>
    </row>
    <row r="40" spans="1:11" ht="19.899999999999999" customHeight="1">
      <c r="A40" s="96"/>
      <c r="B40" s="97"/>
      <c r="C40" s="97"/>
      <c r="D40" s="97"/>
      <c r="E40" s="97"/>
      <c r="F40" s="97"/>
      <c r="G40" s="97"/>
      <c r="H40" s="97"/>
      <c r="I40" s="97"/>
      <c r="J40" s="97"/>
      <c r="K40" s="99"/>
    </row>
    <row r="41" spans="1:11" ht="19.899999999999999" customHeight="1">
      <c r="A41" s="96"/>
      <c r="B41" s="97"/>
      <c r="C41" s="97"/>
      <c r="D41" s="97"/>
      <c r="E41" s="97"/>
      <c r="F41" s="97"/>
      <c r="G41" s="97"/>
      <c r="H41" s="97"/>
      <c r="I41" s="97"/>
      <c r="J41" s="97"/>
      <c r="K41" s="99"/>
    </row>
    <row r="42" spans="1:11" ht="19.899999999999999" customHeight="1">
      <c r="A42" s="96"/>
      <c r="B42" s="97"/>
      <c r="C42" s="97"/>
      <c r="D42" s="97"/>
      <c r="E42" s="97"/>
      <c r="F42" s="97"/>
      <c r="G42" s="97"/>
      <c r="H42" s="97"/>
      <c r="I42" s="97"/>
      <c r="J42" s="97"/>
      <c r="K42" s="99"/>
    </row>
    <row r="43" spans="1:11" ht="19.899999999999999" customHeight="1">
      <c r="A43" s="101"/>
      <c r="B43" s="102"/>
      <c r="C43" s="102"/>
      <c r="D43" s="102"/>
      <c r="E43" s="102"/>
      <c r="F43" s="102"/>
      <c r="G43" s="102"/>
      <c r="H43" s="102"/>
      <c r="I43" s="102"/>
      <c r="J43" s="102"/>
      <c r="K43" s="103"/>
    </row>
  </sheetData>
  <sheetProtection algorithmName="SHA-512" hashValue="YvjDl/hlYDdQYNUwLUCDxcbuUxVf7RYpg4fxD3hF80O2xHj12TN5lG3rIdYnj5G0pVKGabEzeJixsINfywaP8g==" saltValue="/N+ICV075jke78TOTQ8SUw==" spinCount="100000" sheet="1" objects="1" scenarios="1"/>
  <mergeCells count="9">
    <mergeCell ref="A1:J1"/>
    <mergeCell ref="C29:C30"/>
    <mergeCell ref="D29:D30"/>
    <mergeCell ref="F25:G25"/>
    <mergeCell ref="F26:G26"/>
    <mergeCell ref="F27:G27"/>
    <mergeCell ref="F28:G28"/>
    <mergeCell ref="F29:G29"/>
    <mergeCell ref="F30:G30"/>
  </mergeCells>
  <conditionalFormatting sqref="E28">
    <cfRule type="containsText" dxfId="9" priority="1" stopIfTrue="1" operator="containsText" text="Auszahlung">
      <formula>NOT(ISERROR(FIND(UPPER("Auszahlung"),UPPER(E28))))</formula>
      <formula>"Auszahlung"</formula>
    </cfRule>
    <cfRule type="containsText" dxfId="8" priority="2" stopIfTrue="1" operator="containsText" text="Nachzahlung">
      <formula>NOT(ISERROR(FIND(UPPER("Nachzahlung"),UPPER(E28))))</formula>
      <formula>"Nachzahlung"</formula>
    </cfRule>
  </conditionalFormatting>
  <conditionalFormatting sqref="E29">
    <cfRule type="cellIs" dxfId="7" priority="3" stopIfTrue="1" operator="equal">
      <formula>0</formula>
    </cfRule>
    <cfRule type="cellIs" dxfId="6" priority="3" stopIfTrue="1" operator="greaterThan">
      <formula>0</formula>
    </cfRule>
    <cfRule type="cellIs" dxfId="5" priority="3" stopIfTrue="1" operator="lessThan">
      <formula>0</formula>
    </cfRule>
  </conditionalFormatting>
  <conditionalFormatting sqref="H30">
    <cfRule type="cellIs" dxfId="4" priority="4" stopIfTrue="1" operator="equal">
      <formula>0</formula>
    </cfRule>
    <cfRule type="cellIs" dxfId="3" priority="4" stopIfTrue="1" operator="lessThan">
      <formula>0</formula>
    </cfRule>
    <cfRule type="cellIs" dxfId="2" priority="4" stopIfTrue="1" operator="greaterThan">
      <formula>0</formula>
    </cfRule>
  </conditionalFormatting>
  <conditionalFormatting sqref="B31">
    <cfRule type="cellIs" dxfId="1" priority="5" stopIfTrue="1" operator="greaterThan">
      <formula>0</formula>
    </cfRule>
    <cfRule type="cellIs" dxfId="0" priority="5" stopIfTrue="1" operator="lessThan">
      <formula>0</formula>
    </cfRule>
  </conditionalFormatting>
  <pageMargins left="0.5" right="0.5" top="0.75" bottom="0.75" header="0.27777800000000002" footer="0.27777800000000002"/>
  <pageSetup scale="72" orientation="portrait" r:id="rId1"/>
  <headerFooter>
    <oddFooter>&amp;C&amp;"Helvetica Neue,Regular"&amp;12&amp;K000000&amp;P</oddFooter>
  </headerFooter>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Werte 2023 - Freistrommengenber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Horst Pätzmann</dc:creator>
  <cp:lastModifiedBy>Horst Pätzmann</cp:lastModifiedBy>
  <dcterms:created xsi:type="dcterms:W3CDTF">2024-03-13T16:40:54Z</dcterms:created>
  <dcterms:modified xsi:type="dcterms:W3CDTF">2024-03-13T16:40:54Z</dcterms:modified>
</cp:coreProperties>
</file>