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45" windowWidth="15960" windowHeight="16440"/>
  </bookViews>
  <sheets>
    <sheet name="Sonnen - ." sheetId="2" r:id="rId1"/>
    <sheet name="Berechnung - Abrechnung mit Son" sheetId="3" r:id="rId2"/>
  </sheets>
  <calcPr calcId="124519"/>
</workbook>
</file>

<file path=xl/calcChain.xml><?xml version="1.0" encoding="utf-8"?>
<calcChain xmlns="http://schemas.openxmlformats.org/spreadsheetml/2006/main">
  <c r="C19" i="3"/>
  <c r="D10"/>
  <c r="E6"/>
  <c r="D6"/>
  <c r="C6"/>
  <c r="A6"/>
  <c r="A8" s="1"/>
  <c r="D8" i="2" s="1"/>
  <c r="F8" s="1"/>
  <c r="C18" i="3" s="1"/>
  <c r="I5"/>
  <c r="D2" i="2" s="1"/>
  <c r="A5" i="3"/>
  <c r="I4"/>
  <c r="H4"/>
  <c r="H5" s="1"/>
  <c r="D4" i="2" s="1"/>
  <c r="G10"/>
  <c r="B16" i="3" s="1"/>
  <c r="C8" i="2"/>
  <c r="E8" s="1"/>
  <c r="D7"/>
  <c r="C5"/>
  <c r="C4"/>
  <c r="D3"/>
  <c r="C3"/>
  <c r="E3" s="1"/>
  <c r="G2"/>
  <c r="B10" i="3" s="1"/>
  <c r="C2" i="2"/>
  <c r="E2" s="1"/>
  <c r="E4" l="1"/>
  <c r="D5"/>
  <c r="E5" s="1"/>
  <c r="G3"/>
  <c r="B11" i="3" s="1"/>
  <c r="D15"/>
  <c r="C10" l="1"/>
  <c r="F5" i="2"/>
  <c r="C11" i="3"/>
  <c r="C6" i="2"/>
  <c r="C15" i="3" s="1"/>
  <c r="E15" s="1"/>
  <c r="C7" i="2" s="1"/>
  <c r="E7" s="1"/>
  <c r="C17" i="3" s="1"/>
  <c r="E10" l="1"/>
  <c r="C20" s="1"/>
  <c r="C21" s="1"/>
  <c r="C12"/>
</calcChain>
</file>

<file path=xl/sharedStrings.xml><?xml version="1.0" encoding="utf-8"?>
<sst xmlns="http://schemas.openxmlformats.org/spreadsheetml/2006/main" count="39" uniqueCount="35">
  <si>
    <t>.</t>
  </si>
  <si>
    <t>NB</t>
  </si>
  <si>
    <t>ES</t>
  </si>
  <si>
    <t>FRM</t>
  </si>
  <si>
    <t xml:space="preserve">Berechnungsausgabe für eventuelle nicht berechnete Netzbetreiber Zahlungen vor den </t>
  </si>
  <si>
    <t>Abrechnung mit Sonnen von der Home auf die X</t>
  </si>
  <si>
    <t>Jahrgang 2022</t>
  </si>
  <si>
    <t xml:space="preserve">Erzeugte kWh </t>
  </si>
  <si>
    <t>Zählerstand Netzbezug</t>
  </si>
  <si>
    <t>Zählerstand Einspeisung</t>
  </si>
  <si>
    <t>Zählerstand NB 31.12.2021</t>
  </si>
  <si>
    <t>Zählerstand ES 31.12.2022</t>
  </si>
  <si>
    <t>Einspeisevergütung pro kWh Netto</t>
  </si>
  <si>
    <t>Gemittelten alt Strompreis Netto</t>
  </si>
  <si>
    <t xml:space="preserve">&lt; Ende des Home Vertrages eintragen </t>
  </si>
  <si>
    <t>&lt; Zählerstände bei Ende des Home- Vertrages</t>
  </si>
  <si>
    <t>&lt; Datum Differenz</t>
  </si>
  <si>
    <t>Auszahlung Netzbetreiber an Kunde</t>
  </si>
  <si>
    <t>Strompreis pro kWh für die Flate X</t>
  </si>
  <si>
    <r>
      <rPr>
        <sz val="10"/>
        <color indexed="16"/>
        <rFont val="Helvetica Neue"/>
      </rPr>
      <t xml:space="preserve">&lt; </t>
    </r>
    <r>
      <rPr>
        <b/>
        <u/>
        <sz val="10"/>
        <color indexed="16"/>
        <rFont val="Helvetica Neue"/>
      </rPr>
      <t>Hinzugekommene</t>
    </r>
    <r>
      <rPr>
        <sz val="10"/>
        <color indexed="16"/>
        <rFont val="Helvetica Neue"/>
      </rPr>
      <t xml:space="preserve"> kWh bis zum 31.12.2022</t>
    </r>
  </si>
  <si>
    <t>Auszahlung Netzbetreiber für das Jahr 2022</t>
  </si>
  <si>
    <t>Bereitstellung der Batterie</t>
  </si>
  <si>
    <t>Gewinnbeteiligung für Nutzung der Batterie für  365 Tage</t>
  </si>
  <si>
    <t xml:space="preserve"> </t>
  </si>
  <si>
    <t>Gesamt Zahlung Netzbetreiber</t>
  </si>
  <si>
    <t xml:space="preserve"> 	 
 </t>
  </si>
  <si>
    <t>Freimengenberechnung in kWh</t>
  </si>
  <si>
    <t>Freistrommenge</t>
  </si>
  <si>
    <t>Netzbezug</t>
  </si>
  <si>
    <t>Nicht genutzte kWh</t>
  </si>
  <si>
    <t>Ertragsberechnung</t>
  </si>
  <si>
    <t>Netzdienstleistungen</t>
  </si>
  <si>
    <t>Bereitstellung Sonnenbatterie</t>
  </si>
  <si>
    <t>Rest Netzbetreiber</t>
  </si>
  <si>
    <t>Gesamt Guthaben</t>
  </si>
</sst>
</file>

<file path=xl/styles.xml><?xml version="1.0" encoding="utf-8"?>
<styleSheet xmlns="http://schemas.openxmlformats.org/spreadsheetml/2006/main">
  <numFmts count="4">
    <numFmt numFmtId="164" formatCode="[$€-2]\ 0.00000"/>
    <numFmt numFmtId="165" formatCode="[$€-2]\ 0.00"/>
    <numFmt numFmtId="166" formatCode="[$€-2]\ #,##0.00"/>
    <numFmt numFmtId="167" formatCode="dd\.mm\.yyyy"/>
  </numFmts>
  <fonts count="10">
    <font>
      <sz val="10"/>
      <color indexed="8"/>
      <name val="Helvetica Neue"/>
    </font>
    <font>
      <sz val="12"/>
      <color indexed="8"/>
      <name val="Helvetica Neue"/>
    </font>
    <font>
      <sz val="1"/>
      <color indexed="12"/>
      <name val="Helvetica Neue"/>
    </font>
    <font>
      <b/>
      <sz val="1"/>
      <color indexed="12"/>
      <name val="Helvetica Neue"/>
    </font>
    <font>
      <b/>
      <sz val="10"/>
      <color indexed="8"/>
      <name val="Helvetica Neue"/>
    </font>
    <font>
      <b/>
      <sz val="10"/>
      <color indexed="12"/>
      <name val="Helvetica Neue"/>
    </font>
    <font>
      <sz val="10"/>
      <color indexed="12"/>
      <name val="Helvetica Neue"/>
    </font>
    <font>
      <sz val="10"/>
      <color indexed="16"/>
      <name val="Helvetica Neue"/>
    </font>
    <font>
      <b/>
      <u/>
      <sz val="10"/>
      <color indexed="16"/>
      <name val="Helvetica Neue"/>
    </font>
    <font>
      <b/>
      <sz val="10"/>
      <color indexed="16"/>
      <name val="Helvetica Neue"/>
    </font>
  </fonts>
  <fills count="7">
    <fill>
      <patternFill patternType="none"/>
    </fill>
    <fill>
      <patternFill patternType="gray125"/>
    </fill>
    <fill>
      <patternFill patternType="solid">
        <fgColor indexed="12"/>
        <bgColor auto="1"/>
      </patternFill>
    </fill>
    <fill>
      <patternFill patternType="solid">
        <fgColor indexed="13"/>
        <bgColor auto="1"/>
      </patternFill>
    </fill>
    <fill>
      <patternFill patternType="solid">
        <fgColor indexed="16"/>
        <bgColor auto="1"/>
      </patternFill>
    </fill>
    <fill>
      <patternFill patternType="solid">
        <fgColor indexed="17"/>
        <bgColor auto="1"/>
      </patternFill>
    </fill>
    <fill>
      <patternFill patternType="solid">
        <fgColor indexed="19"/>
        <bgColor auto="1"/>
      </patternFill>
    </fill>
  </fills>
  <borders count="33">
    <border>
      <left/>
      <right/>
      <top/>
      <bottom/>
      <diagonal/>
    </border>
    <border>
      <left/>
      <right/>
      <top/>
      <bottom/>
      <diagonal/>
    </border>
    <border>
      <left style="thin">
        <color indexed="14"/>
      </left>
      <right style="thin">
        <color indexed="14"/>
      </right>
      <top style="thin">
        <color indexed="14"/>
      </top>
      <bottom style="thin">
        <color indexed="15"/>
      </bottom>
      <diagonal/>
    </border>
    <border>
      <left style="thin">
        <color indexed="14"/>
      </left>
      <right style="thin">
        <color indexed="15"/>
      </right>
      <top style="thin">
        <color indexed="15"/>
      </top>
      <bottom style="thin">
        <color indexed="14"/>
      </bottom>
      <diagonal/>
    </border>
    <border>
      <left style="thin">
        <color indexed="15"/>
      </left>
      <right style="thin">
        <color indexed="14"/>
      </right>
      <top style="thin">
        <color indexed="15"/>
      </top>
      <bottom style="thin">
        <color indexed="14"/>
      </bottom>
      <diagonal/>
    </border>
    <border>
      <left style="thin">
        <color indexed="14"/>
      </left>
      <right style="thin">
        <color indexed="14"/>
      </right>
      <top style="thin">
        <color indexed="15"/>
      </top>
      <bottom style="thin">
        <color indexed="14"/>
      </bottom>
      <diagonal/>
    </border>
    <border>
      <left style="thin">
        <color indexed="14"/>
      </left>
      <right style="thin">
        <color indexed="15"/>
      </right>
      <top style="thin">
        <color indexed="14"/>
      </top>
      <bottom style="thin">
        <color indexed="14"/>
      </bottom>
      <diagonal/>
    </border>
    <border>
      <left style="thin">
        <color indexed="15"/>
      </left>
      <right style="thin">
        <color indexed="14"/>
      </right>
      <top style="thin">
        <color indexed="14"/>
      </top>
      <bottom style="thin">
        <color indexed="14"/>
      </bottom>
      <diagonal/>
    </border>
    <border>
      <left style="thin">
        <color indexed="14"/>
      </left>
      <right style="thin">
        <color indexed="14"/>
      </right>
      <top style="thin">
        <color indexed="14"/>
      </top>
      <bottom style="thin">
        <color indexed="14"/>
      </bottom>
      <diagonal/>
    </border>
    <border>
      <left style="thin">
        <color indexed="14"/>
      </left>
      <right style="thin">
        <color indexed="14"/>
      </right>
      <top style="thin">
        <color indexed="14"/>
      </top>
      <bottom style="medium">
        <color indexed="18"/>
      </bottom>
      <diagonal/>
    </border>
    <border>
      <left style="thin">
        <color indexed="14"/>
      </left>
      <right style="medium">
        <color indexed="18"/>
      </right>
      <top style="thin">
        <color indexed="14"/>
      </top>
      <bottom style="thin">
        <color indexed="14"/>
      </bottom>
      <diagonal/>
    </border>
    <border>
      <left style="medium">
        <color indexed="18"/>
      </left>
      <right style="medium">
        <color indexed="18"/>
      </right>
      <top style="medium">
        <color indexed="18"/>
      </top>
      <bottom style="thin">
        <color indexed="14"/>
      </bottom>
      <diagonal/>
    </border>
    <border>
      <left style="medium">
        <color indexed="18"/>
      </left>
      <right style="medium">
        <color indexed="18"/>
      </right>
      <top style="thin">
        <color indexed="14"/>
      </top>
      <bottom style="thin">
        <color indexed="14"/>
      </bottom>
      <diagonal/>
    </border>
    <border>
      <left style="thin">
        <color indexed="15"/>
      </left>
      <right style="thin">
        <color indexed="14"/>
      </right>
      <top style="thin">
        <color indexed="14"/>
      </top>
      <bottom style="medium">
        <color indexed="18"/>
      </bottom>
      <diagonal/>
    </border>
    <border>
      <left style="medium">
        <color indexed="18"/>
      </left>
      <right style="medium">
        <color indexed="18"/>
      </right>
      <top style="thin">
        <color indexed="14"/>
      </top>
      <bottom style="medium">
        <color indexed="18"/>
      </bottom>
      <diagonal/>
    </border>
    <border>
      <left style="medium">
        <color indexed="18"/>
      </left>
      <right style="thin">
        <color indexed="14"/>
      </right>
      <top style="medium">
        <color indexed="18"/>
      </top>
      <bottom style="thin">
        <color indexed="14"/>
      </bottom>
      <diagonal/>
    </border>
    <border>
      <left style="thin">
        <color indexed="14"/>
      </left>
      <right style="thin">
        <color indexed="14"/>
      </right>
      <top style="medium">
        <color indexed="18"/>
      </top>
      <bottom style="thin">
        <color indexed="14"/>
      </bottom>
      <diagonal/>
    </border>
    <border>
      <left style="thin">
        <color indexed="14"/>
      </left>
      <right style="medium">
        <color indexed="18"/>
      </right>
      <top style="medium">
        <color indexed="18"/>
      </top>
      <bottom style="thin">
        <color indexed="14"/>
      </bottom>
      <diagonal/>
    </border>
    <border>
      <left style="medium">
        <color indexed="18"/>
      </left>
      <right style="thin">
        <color indexed="14"/>
      </right>
      <top style="thin">
        <color indexed="14"/>
      </top>
      <bottom style="thin">
        <color indexed="14"/>
      </bottom>
      <diagonal/>
    </border>
    <border>
      <left style="medium">
        <color indexed="18"/>
      </left>
      <right style="thin">
        <color indexed="14"/>
      </right>
      <top style="thin">
        <color indexed="14"/>
      </top>
      <bottom style="medium">
        <color indexed="18"/>
      </bottom>
      <diagonal/>
    </border>
    <border>
      <left style="thin">
        <color indexed="14"/>
      </left>
      <right style="medium">
        <color indexed="18"/>
      </right>
      <top style="thin">
        <color indexed="14"/>
      </top>
      <bottom style="medium">
        <color indexed="18"/>
      </bottom>
      <diagonal/>
    </border>
    <border>
      <left style="medium">
        <color indexed="18"/>
      </left>
      <right style="thin">
        <color indexed="14"/>
      </right>
      <top style="thin">
        <color indexed="14"/>
      </top>
      <bottom/>
      <diagonal/>
    </border>
    <border>
      <left style="thin">
        <color indexed="14"/>
      </left>
      <right style="thin">
        <color indexed="14"/>
      </right>
      <top style="thin">
        <color indexed="14"/>
      </top>
      <bottom/>
      <diagonal/>
    </border>
    <border>
      <left style="thin">
        <color indexed="14"/>
      </left>
      <right style="medium">
        <color indexed="18"/>
      </right>
      <top style="thin">
        <color indexed="14"/>
      </top>
      <bottom/>
      <diagonal/>
    </border>
    <border>
      <left style="medium">
        <color indexed="18"/>
      </left>
      <right style="thin">
        <color indexed="14"/>
      </right>
      <top/>
      <bottom style="medium">
        <color indexed="18"/>
      </bottom>
      <diagonal/>
    </border>
    <border>
      <left style="thin">
        <color indexed="14"/>
      </left>
      <right style="thin">
        <color indexed="14"/>
      </right>
      <top/>
      <bottom style="medium">
        <color indexed="18"/>
      </bottom>
      <diagonal/>
    </border>
    <border>
      <left style="thin">
        <color indexed="14"/>
      </left>
      <right style="medium">
        <color indexed="18"/>
      </right>
      <top/>
      <bottom style="medium">
        <color indexed="18"/>
      </bottom>
      <diagonal/>
    </border>
    <border>
      <left style="medium">
        <color indexed="18"/>
      </left>
      <right style="thin">
        <color indexed="14"/>
      </right>
      <top style="medium">
        <color indexed="18"/>
      </top>
      <bottom/>
      <diagonal/>
    </border>
    <border>
      <left style="thin">
        <color indexed="14"/>
      </left>
      <right style="thin">
        <color indexed="14"/>
      </right>
      <top style="medium">
        <color indexed="18"/>
      </top>
      <bottom/>
      <diagonal/>
    </border>
    <border>
      <left style="thin">
        <color indexed="14"/>
      </left>
      <right style="medium">
        <color indexed="18"/>
      </right>
      <top style="medium">
        <color indexed="18"/>
      </top>
      <bottom/>
      <diagonal/>
    </border>
    <border>
      <left style="medium">
        <color indexed="18"/>
      </left>
      <right style="thin">
        <color indexed="14"/>
      </right>
      <top/>
      <bottom style="thin">
        <color indexed="14"/>
      </bottom>
      <diagonal/>
    </border>
    <border>
      <left style="thin">
        <color indexed="14"/>
      </left>
      <right style="thin">
        <color indexed="14"/>
      </right>
      <top/>
      <bottom style="thin">
        <color indexed="14"/>
      </bottom>
      <diagonal/>
    </border>
    <border>
      <left style="thin">
        <color indexed="14"/>
      </left>
      <right style="medium">
        <color indexed="18"/>
      </right>
      <top/>
      <bottom style="thin">
        <color indexed="14"/>
      </bottom>
      <diagonal/>
    </border>
  </borders>
  <cellStyleXfs count="1">
    <xf numFmtId="0" fontId="0" fillId="0" borderId="0" applyNumberFormat="0" applyFill="0" applyBorder="0" applyProtection="0">
      <alignment vertical="top" wrapText="1"/>
    </xf>
  </cellStyleXfs>
  <cellXfs count="86">
    <xf numFmtId="0" fontId="0" fillId="0" borderId="0" xfId="0" applyFont="1" applyAlignment="1">
      <alignment vertical="top" wrapText="1"/>
    </xf>
    <xf numFmtId="0" fontId="0" fillId="0" borderId="0" xfId="0" applyNumberFormat="1" applyFont="1" applyAlignment="1">
      <alignment vertical="top" wrapText="1"/>
    </xf>
    <xf numFmtId="0" fontId="2" fillId="2" borderId="1" xfId="0" applyFont="1" applyFill="1" applyBorder="1" applyAlignment="1">
      <alignment vertical="top" wrapText="1"/>
    </xf>
    <xf numFmtId="49" fontId="2" fillId="2" borderId="1" xfId="0" applyNumberFormat="1" applyFont="1" applyFill="1" applyBorder="1" applyAlignment="1">
      <alignment vertical="top" wrapText="1"/>
    </xf>
    <xf numFmtId="3" fontId="2" fillId="2" borderId="1" xfId="0" applyNumberFormat="1" applyFont="1" applyFill="1" applyBorder="1" applyAlignment="1">
      <alignment vertical="top" wrapText="1"/>
    </xf>
    <xf numFmtId="164" fontId="2" fillId="2" borderId="1" xfId="0" applyNumberFormat="1" applyFont="1" applyFill="1" applyBorder="1" applyAlignment="1">
      <alignment vertical="top" wrapText="1"/>
    </xf>
    <xf numFmtId="165" fontId="2" fillId="2" borderId="1" xfId="0" applyNumberFormat="1" applyFont="1" applyFill="1" applyBorder="1" applyAlignment="1">
      <alignment vertical="top" wrapText="1"/>
    </xf>
    <xf numFmtId="0" fontId="2" fillId="2" borderId="1" xfId="0" applyNumberFormat="1" applyFont="1" applyFill="1" applyBorder="1" applyAlignment="1">
      <alignment vertical="top" wrapText="1"/>
    </xf>
    <xf numFmtId="0" fontId="3" fillId="2" borderId="1" xfId="0" applyFont="1" applyFill="1" applyBorder="1" applyAlignment="1">
      <alignment vertical="top" wrapText="1"/>
    </xf>
    <xf numFmtId="49" fontId="3" fillId="2" borderId="1" xfId="0" applyNumberFormat="1" applyFont="1" applyFill="1" applyBorder="1" applyAlignment="1">
      <alignment vertical="top" wrapText="1"/>
    </xf>
    <xf numFmtId="3" fontId="3" fillId="2" borderId="1" xfId="0" applyNumberFormat="1" applyFont="1" applyFill="1" applyBorder="1" applyAlignment="1">
      <alignment vertical="top" wrapText="1"/>
    </xf>
    <xf numFmtId="0" fontId="3" fillId="2" borderId="1" xfId="0" applyNumberFormat="1" applyFont="1" applyFill="1" applyBorder="1" applyAlignment="1">
      <alignment vertical="top" wrapText="1"/>
    </xf>
    <xf numFmtId="166" fontId="3" fillId="2" borderId="1" xfId="0" applyNumberFormat="1" applyFont="1" applyFill="1" applyBorder="1" applyAlignment="1">
      <alignment vertical="top" wrapText="1"/>
    </xf>
    <xf numFmtId="166" fontId="2" fillId="2" borderId="1" xfId="0" applyNumberFormat="1" applyFont="1" applyFill="1" applyBorder="1" applyAlignment="1">
      <alignment vertical="top" wrapText="1"/>
    </xf>
    <xf numFmtId="0" fontId="0" fillId="0" borderId="0" xfId="0" applyNumberFormat="1" applyFont="1" applyAlignment="1">
      <alignment vertical="top" wrapText="1"/>
    </xf>
    <xf numFmtId="49" fontId="4" fillId="3" borderId="2" xfId="0" applyNumberFormat="1" applyFont="1" applyFill="1" applyBorder="1" applyAlignment="1">
      <alignment vertical="top" wrapText="1"/>
    </xf>
    <xf numFmtId="0" fontId="4" fillId="3" borderId="2" xfId="0" applyFont="1" applyFill="1" applyBorder="1" applyAlignment="1">
      <alignment vertical="top" wrapText="1"/>
    </xf>
    <xf numFmtId="167" fontId="5" fillId="4" borderId="3" xfId="0" applyNumberFormat="1" applyFont="1" applyFill="1" applyBorder="1" applyAlignment="1">
      <alignment vertical="top" wrapText="1"/>
    </xf>
    <xf numFmtId="0" fontId="6" fillId="4" borderId="4" xfId="0" applyFont="1" applyFill="1" applyBorder="1" applyAlignment="1">
      <alignment vertical="top" wrapText="1"/>
    </xf>
    <xf numFmtId="0" fontId="6" fillId="4" borderId="5" xfId="0" applyNumberFormat="1" applyFont="1" applyFill="1" applyBorder="1" applyAlignment="1">
      <alignment vertical="top" wrapText="1"/>
    </xf>
    <xf numFmtId="0" fontId="6" fillId="5" borderId="5" xfId="0" applyNumberFormat="1" applyFont="1" applyFill="1" applyBorder="1" applyAlignment="1">
      <alignment vertical="top" wrapText="1"/>
    </xf>
    <xf numFmtId="164" fontId="6" fillId="5" borderId="5" xfId="0" applyNumberFormat="1" applyFont="1" applyFill="1" applyBorder="1" applyAlignment="1">
      <alignment vertical="top" wrapText="1"/>
    </xf>
    <xf numFmtId="167" fontId="5" fillId="5" borderId="6" xfId="0" applyNumberFormat="1" applyFont="1" applyFill="1" applyBorder="1" applyAlignment="1">
      <alignment vertical="top" wrapText="1"/>
    </xf>
    <xf numFmtId="49" fontId="7" fillId="0" borderId="7" xfId="0" applyNumberFormat="1" applyFont="1" applyBorder="1" applyAlignment="1">
      <alignment vertical="top" wrapText="1"/>
    </xf>
    <xf numFmtId="3" fontId="5" fillId="5" borderId="8" xfId="0" applyNumberFormat="1" applyFont="1" applyFill="1" applyBorder="1" applyAlignment="1">
      <alignment vertical="top" wrapText="1"/>
    </xf>
    <xf numFmtId="0" fontId="0" fillId="0" borderId="8" xfId="0" applyFont="1" applyBorder="1" applyAlignment="1">
      <alignment vertical="top" wrapText="1"/>
    </xf>
    <xf numFmtId="164" fontId="6" fillId="4" borderId="8" xfId="0" applyNumberFormat="1" applyFont="1" applyFill="1" applyBorder="1" applyAlignment="1">
      <alignment vertical="top" wrapText="1"/>
    </xf>
    <xf numFmtId="0" fontId="5" fillId="4" borderId="6" xfId="0" applyNumberFormat="1" applyFont="1" applyFill="1" applyBorder="1" applyAlignment="1">
      <alignment vertical="top" wrapText="1"/>
    </xf>
    <xf numFmtId="164" fontId="6" fillId="4" borderId="9" xfId="0" applyNumberFormat="1" applyFont="1" applyFill="1" applyBorder="1" applyAlignment="1">
      <alignment vertical="top" wrapText="1"/>
    </xf>
    <xf numFmtId="167" fontId="5" fillId="4" borderId="6" xfId="0" applyNumberFormat="1" applyFont="1" applyFill="1" applyBorder="1" applyAlignment="1">
      <alignment vertical="top" wrapText="1"/>
    </xf>
    <xf numFmtId="0" fontId="0" fillId="0" borderId="7" xfId="0" applyFont="1" applyBorder="1" applyAlignment="1">
      <alignment vertical="top" wrapText="1"/>
    </xf>
    <xf numFmtId="3" fontId="6" fillId="4" borderId="8" xfId="0" applyNumberFormat="1" applyFont="1" applyFill="1" applyBorder="1" applyAlignment="1">
      <alignment vertical="top" wrapText="1"/>
    </xf>
    <xf numFmtId="0" fontId="0" fillId="0" borderId="10" xfId="0" applyFont="1" applyBorder="1" applyAlignment="1">
      <alignment vertical="top" wrapText="1"/>
    </xf>
    <xf numFmtId="0" fontId="0" fillId="0" borderId="13" xfId="0" applyFont="1" applyBorder="1" applyAlignment="1">
      <alignment vertical="top" wrapText="1"/>
    </xf>
    <xf numFmtId="0" fontId="0" fillId="0" borderId="9" xfId="0" applyFont="1" applyBorder="1" applyAlignment="1">
      <alignment vertical="top" wrapText="1"/>
    </xf>
    <xf numFmtId="166" fontId="6" fillId="5" borderId="14" xfId="0" applyNumberFormat="1" applyFont="1" applyFill="1" applyBorder="1" applyAlignment="1">
      <alignment vertical="top" wrapText="1"/>
    </xf>
    <xf numFmtId="164" fontId="6" fillId="5" borderId="14" xfId="0" applyNumberFormat="1" applyFont="1" applyFill="1" applyBorder="1" applyAlignment="1">
      <alignment vertical="top" wrapText="1"/>
    </xf>
    <xf numFmtId="0" fontId="4" fillId="6" borderId="10" xfId="0" applyFont="1" applyFill="1" applyBorder="1" applyAlignment="1">
      <alignment vertical="top" wrapText="1"/>
    </xf>
    <xf numFmtId="0" fontId="0" fillId="0" borderId="18" xfId="0" applyFont="1" applyBorder="1" applyAlignment="1">
      <alignment vertical="top" wrapText="1"/>
    </xf>
    <xf numFmtId="49" fontId="4" fillId="6" borderId="10" xfId="0" applyNumberFormat="1" applyFont="1" applyFill="1" applyBorder="1" applyAlignment="1">
      <alignment vertical="top" wrapText="1"/>
    </xf>
    <xf numFmtId="49" fontId="6" fillId="4" borderId="18" xfId="0" applyNumberFormat="1" applyFont="1" applyFill="1" applyBorder="1" applyAlignment="1">
      <alignment vertical="top" wrapText="1"/>
    </xf>
    <xf numFmtId="165" fontId="6" fillId="4" borderId="8" xfId="0" applyNumberFormat="1" applyFont="1" applyFill="1" applyBorder="1" applyAlignment="1">
      <alignment vertical="top" wrapText="1"/>
    </xf>
    <xf numFmtId="166" fontId="6" fillId="4" borderId="8" xfId="0" applyNumberFormat="1" applyFont="1" applyFill="1" applyBorder="1" applyAlignment="1">
      <alignment vertical="top" wrapText="1"/>
    </xf>
    <xf numFmtId="166" fontId="6" fillId="4" borderId="10" xfId="0" applyNumberFormat="1" applyFont="1" applyFill="1" applyBorder="1" applyAlignment="1">
      <alignment vertical="top" wrapText="1"/>
    </xf>
    <xf numFmtId="166" fontId="6" fillId="5" borderId="14" xfId="0" applyNumberFormat="1" applyFont="1" applyFill="1" applyBorder="1" applyAlignment="1">
      <alignment vertical="center" wrapText="1"/>
    </xf>
    <xf numFmtId="49" fontId="6" fillId="4" borderId="19" xfId="0" applyNumberFormat="1" applyFont="1" applyFill="1" applyBorder="1" applyAlignment="1">
      <alignment vertical="top" wrapText="1"/>
    </xf>
    <xf numFmtId="165" fontId="6" fillId="4" borderId="9" xfId="0" applyNumberFormat="1" applyFont="1" applyFill="1" applyBorder="1" applyAlignment="1">
      <alignment vertical="top" wrapText="1"/>
    </xf>
    <xf numFmtId="0" fontId="0" fillId="0" borderId="20" xfId="0" applyFont="1" applyBorder="1" applyAlignment="1">
      <alignment vertical="top" wrapText="1"/>
    </xf>
    <xf numFmtId="0" fontId="0" fillId="0" borderId="21" xfId="0" applyFont="1" applyBorder="1" applyAlignment="1">
      <alignment vertical="top" wrapText="1"/>
    </xf>
    <xf numFmtId="49" fontId="7" fillId="2" borderId="22"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0" fontId="0" fillId="0" borderId="24" xfId="0" applyFont="1" applyBorder="1" applyAlignment="1">
      <alignment vertical="top" wrapText="1"/>
    </xf>
    <xf numFmtId="0" fontId="6" fillId="4" borderId="25" xfId="0" applyNumberFormat="1" applyFont="1" applyFill="1" applyBorder="1" applyAlignment="1">
      <alignment vertical="top" wrapText="1"/>
    </xf>
    <xf numFmtId="0" fontId="6" fillId="4" borderId="25" xfId="0" applyNumberFormat="1" applyFont="1" applyFill="1" applyBorder="1" applyAlignment="1">
      <alignment vertical="center" wrapText="1"/>
    </xf>
    <xf numFmtId="0" fontId="6" fillId="4" borderId="26" xfId="0" applyNumberFormat="1" applyFont="1" applyFill="1" applyBorder="1" applyAlignment="1">
      <alignment vertical="top" wrapText="1"/>
    </xf>
    <xf numFmtId="49" fontId="7" fillId="0" borderId="30" xfId="0" applyNumberFormat="1" applyFont="1" applyBorder="1" applyAlignment="1">
      <alignment vertical="top" wrapText="1"/>
    </xf>
    <xf numFmtId="165" fontId="7" fillId="0" borderId="31" xfId="0" applyNumberFormat="1" applyFont="1" applyBorder="1" applyAlignment="1">
      <alignment vertical="top" wrapText="1"/>
    </xf>
    <xf numFmtId="0" fontId="0" fillId="0" borderId="31" xfId="0" applyFont="1" applyBorder="1" applyAlignment="1">
      <alignment vertical="top" wrapText="1"/>
    </xf>
    <xf numFmtId="0" fontId="0" fillId="0" borderId="32" xfId="0" applyFont="1" applyBorder="1" applyAlignment="1">
      <alignment vertical="top" wrapText="1"/>
    </xf>
    <xf numFmtId="49" fontId="7" fillId="0" borderId="18" xfId="0" applyNumberFormat="1" applyFont="1" applyBorder="1" applyAlignment="1">
      <alignment vertical="top" wrapText="1"/>
    </xf>
    <xf numFmtId="165" fontId="7" fillId="0" borderId="8" xfId="0" applyNumberFormat="1" applyFont="1" applyBorder="1" applyAlignment="1">
      <alignment vertical="top" wrapText="1"/>
    </xf>
    <xf numFmtId="49" fontId="0" fillId="0" borderId="8" xfId="0" applyNumberFormat="1" applyFont="1" applyBorder="1" applyAlignment="1">
      <alignment vertical="top" wrapText="1"/>
    </xf>
    <xf numFmtId="166" fontId="7" fillId="0" borderId="8" xfId="0" applyNumberFormat="1" applyFont="1" applyBorder="1" applyAlignment="1">
      <alignment horizontal="right" vertical="center" wrapText="1"/>
    </xf>
    <xf numFmtId="0" fontId="0" fillId="0" borderId="8" xfId="0" applyFont="1" applyBorder="1" applyAlignment="1">
      <alignment horizontal="center" vertical="center" wrapText="1"/>
    </xf>
    <xf numFmtId="0" fontId="0" fillId="0" borderId="10" xfId="0" applyFont="1" applyBorder="1" applyAlignment="1">
      <alignment horizontal="center" vertical="center" wrapText="1"/>
    </xf>
    <xf numFmtId="49" fontId="9" fillId="0" borderId="18" xfId="0" applyNumberFormat="1" applyFont="1" applyBorder="1" applyAlignment="1">
      <alignment vertical="top" wrapText="1"/>
    </xf>
    <xf numFmtId="166" fontId="9" fillId="0" borderId="8" xfId="0" applyNumberFormat="1" applyFont="1" applyBorder="1" applyAlignment="1">
      <alignment horizontal="right" vertical="center" wrapText="1"/>
    </xf>
    <xf numFmtId="49" fontId="9" fillId="0" borderId="19" xfId="0" applyNumberFormat="1" applyFont="1" applyBorder="1" applyAlignment="1">
      <alignment vertical="top" wrapText="1"/>
    </xf>
    <xf numFmtId="166" fontId="9" fillId="0" borderId="9" xfId="0" applyNumberFormat="1" applyFont="1" applyBorder="1" applyAlignment="1">
      <alignment vertical="top" wrapText="1"/>
    </xf>
    <xf numFmtId="3" fontId="0" fillId="0" borderId="9" xfId="0" applyNumberFormat="1" applyFont="1" applyBorder="1" applyAlignment="1">
      <alignment vertical="top" wrapText="1"/>
    </xf>
    <xf numFmtId="3" fontId="0" fillId="0" borderId="20" xfId="0" applyNumberFormat="1" applyFont="1" applyBorder="1" applyAlignment="1">
      <alignment vertical="top" wrapText="1"/>
    </xf>
    <xf numFmtId="0" fontId="1" fillId="0" borderId="0" xfId="0" applyFont="1" applyAlignment="1">
      <alignment horizontal="center" vertical="center"/>
    </xf>
    <xf numFmtId="49" fontId="7" fillId="0" borderId="11" xfId="0" applyNumberFormat="1" applyFont="1" applyBorder="1" applyAlignment="1">
      <alignment horizontal="center" vertical="center" wrapText="1"/>
    </xf>
    <xf numFmtId="0" fontId="0" fillId="0" borderId="12" xfId="0" applyFont="1" applyBorder="1" applyAlignment="1">
      <alignment vertical="top" wrapText="1"/>
    </xf>
    <xf numFmtId="49" fontId="7" fillId="0" borderId="15" xfId="0" applyNumberFormat="1" applyFont="1" applyBorder="1" applyAlignment="1">
      <alignment horizontal="center" vertical="center" wrapText="1"/>
    </xf>
    <xf numFmtId="0" fontId="0" fillId="0" borderId="16" xfId="0" applyFont="1" applyBorder="1" applyAlignment="1">
      <alignment vertical="top" wrapText="1"/>
    </xf>
    <xf numFmtId="0" fontId="0" fillId="0" borderId="17" xfId="0" applyFont="1" applyBorder="1" applyAlignment="1">
      <alignment vertical="top" wrapText="1"/>
    </xf>
    <xf numFmtId="49" fontId="7" fillId="0" borderId="15" xfId="0" applyNumberFormat="1" applyFont="1" applyBorder="1" applyAlignment="1">
      <alignment horizontal="center" vertical="top" wrapText="1"/>
    </xf>
    <xf numFmtId="49" fontId="7" fillId="0" borderId="27" xfId="0" applyNumberFormat="1" applyFont="1" applyBorder="1" applyAlignment="1">
      <alignment horizontal="center" vertical="center" wrapText="1"/>
    </xf>
    <xf numFmtId="0" fontId="0" fillId="0" borderId="28" xfId="0" applyFont="1" applyBorder="1" applyAlignment="1">
      <alignment vertical="top" wrapText="1"/>
    </xf>
    <xf numFmtId="0" fontId="0" fillId="0" borderId="29" xfId="0" applyFont="1" applyBorder="1" applyAlignment="1">
      <alignment vertical="top" wrapText="1"/>
    </xf>
    <xf numFmtId="49" fontId="0" fillId="0" borderId="18" xfId="0" applyNumberFormat="1" applyFont="1" applyBorder="1" applyAlignment="1">
      <alignment vertical="top" wrapText="1"/>
    </xf>
    <xf numFmtId="0" fontId="0" fillId="0" borderId="8" xfId="0" applyFont="1" applyBorder="1" applyAlignment="1">
      <alignment vertical="top" wrapText="1"/>
    </xf>
    <xf numFmtId="0" fontId="0" fillId="0" borderId="18" xfId="0" applyFont="1" applyBorder="1" applyAlignment="1">
      <alignment vertical="top" wrapText="1"/>
    </xf>
    <xf numFmtId="49" fontId="7" fillId="0" borderId="8" xfId="0" applyNumberFormat="1" applyFont="1" applyBorder="1" applyAlignment="1">
      <alignment vertical="top" wrapText="1"/>
    </xf>
    <xf numFmtId="0" fontId="0" fillId="0" borderId="10" xfId="0" applyFont="1" applyBorder="1" applyAlignment="1">
      <alignment vertical="top" wrapText="1"/>
    </xf>
  </cellXfs>
  <cellStyles count="1">
    <cellStyle name="Standard"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5E88B1"/>
      <rgbColor rgb="FFEEF3F4"/>
      <rgbColor rgb="FF0000FF"/>
      <rgbColor rgb="FFFEFFFE"/>
      <rgbColor rgb="FFBDC0BF"/>
      <rgbColor rgb="FFA5A5A5"/>
      <rgbColor rgb="FF3F3F3F"/>
      <rgbColor rgb="FFB41700"/>
      <rgbColor rgb="FF017000"/>
      <rgbColor rgb="FFFF0000"/>
      <rgbColor rgb="FFDBDBDB"/>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1168400</xdr:colOff>
      <xdr:row>26</xdr:row>
      <xdr:rowOff>69</xdr:rowOff>
    </xdr:to>
    <xdr:pic>
      <xdr:nvPicPr>
        <xdr:cNvPr id="2" name="Sonnenrechnung.png" descr="Sonnenrechnung.png"/>
        <xdr:cNvPicPr>
          <a:picLocks noChangeAspect="1"/>
        </xdr:cNvPicPr>
      </xdr:nvPicPr>
      <xdr:blipFill>
        <a:blip xmlns:r="http://schemas.openxmlformats.org/officeDocument/2006/relationships" r:embed="rId1">
          <a:extLst/>
        </a:blip>
        <a:stretch>
          <a:fillRect/>
        </a:stretch>
      </xdr:blipFill>
      <xdr:spPr>
        <a:xfrm>
          <a:off x="-81281" y="-143545"/>
          <a:ext cx="7620001" cy="5417890"/>
        </a:xfrm>
        <a:prstGeom prst="rect">
          <a:avLst/>
        </a:prstGeom>
        <a:ln w="12700" cap="flat">
          <a:noFill/>
          <a:miter lim="400000"/>
        </a:ln>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22</xdr:row>
      <xdr:rowOff>105754</xdr:rowOff>
    </xdr:from>
    <xdr:to>
      <xdr:col>9</xdr:col>
      <xdr:colOff>47345</xdr:colOff>
      <xdr:row>24</xdr:row>
      <xdr:rowOff>63155</xdr:rowOff>
    </xdr:to>
    <xdr:sp macro="" textlink="">
      <xdr:nvSpPr>
        <xdr:cNvPr id="4" name="Bitte tragt nur in den grünen Zellen eure Werte ein, die roten Werte dürfen nicht überschrieben.werden!  Der Vertrag von Sonnen ist dennoch einer mit der günstigen Stromanbieter, daher bleibe ich bei Sonnen. Mehre User und mir ist dieser Fehler der Berec"/>
        <xdr:cNvSpPr txBox="1"/>
      </xdr:nvSpPr>
      <xdr:spPr>
        <a:xfrm>
          <a:off x="-19050" y="6112219"/>
          <a:ext cx="13509346" cy="462862"/>
        </a:xfrm>
        <a:prstGeom prst="rect">
          <a:avLst/>
        </a:prstGeom>
        <a:noFill/>
        <a:ln w="12700" cap="flat">
          <a:noFill/>
          <a:miter lim="400000"/>
        </a:ln>
        <a:effectLst/>
        <a:extLst>
          <a:ext uri="{C572A759-6A51-4108-AA02-DFA0A04FC94B}">
            <ma14:wrappingTextBoxFlag xmlns="" xmlns:r="http://schemas.openxmlformats.org/officeDocument/2006/relationships" xmlns:m="http://schemas.openxmlformats.org/officeDocument/2006/math" xmlns:a14="http://schemas.microsoft.com/office/drawing/2010/main" xmlns:ma14="http://schemas.microsoft.com/office/mac/drawingml/2011/main" val="1"/>
          </a:ext>
        </a:extLst>
      </xdr:spPr>
      <xdr:txBody>
        <a:bodyPr wrap="square" lIns="50800" tIns="50800" rIns="50800" bIns="50800" numCol="1" anchor="t">
          <a:spAutoFit/>
        </a:bodyPr>
        <a:lstStyle/>
        <a:p>
          <a:pPr marL="0" marR="0" indent="0" algn="l" defTabSz="457200" rtl="0" latinLnBrk="0">
            <a:lnSpc>
              <a:spcPct val="100000"/>
            </a:lnSpc>
            <a:spcBef>
              <a:spcPts val="0"/>
            </a:spcBef>
            <a:spcAft>
              <a:spcPts val="0"/>
            </a:spcAft>
            <a:buClrTx/>
            <a:buSzTx/>
            <a:buFontTx/>
            <a:buNone/>
            <a:tabLst/>
            <a:defRPr sz="1100" b="0" i="0" u="none" strike="noStrike" cap="none" spc="0" baseline="0">
              <a:solidFill>
                <a:srgbClr val="000000"/>
              </a:solidFill>
              <a:uFillTx/>
              <a:latin typeface="+mn-lt"/>
              <a:ea typeface="+mn-ea"/>
              <a:cs typeface="+mn-cs"/>
              <a:sym typeface="Helvetica Neue"/>
            </a:defRPr>
          </a:pPr>
          <a:r>
            <a:rPr sz="1100" b="0" i="0" u="none" strike="noStrike" cap="none" spc="0" baseline="0">
              <a:solidFill>
                <a:srgbClr val="000000"/>
              </a:solidFill>
              <a:uFillTx/>
              <a:latin typeface="+mn-lt"/>
              <a:ea typeface="+mn-ea"/>
              <a:cs typeface="+mn-cs"/>
              <a:sym typeface="Helvetica Neue"/>
            </a:rPr>
            <a:t>Bitte tragt nur in den grünen Zellen eure Werte ein, die roten Werte dürfen nicht überschrieben.werden!  Der Vertrag von Sonnen ist dennoch einer mit der günstigen Stromanbieter, daher bleibe ich bei Sonnen. Mehre User und mir ist dieser Fehler der Berechnung aufgefallen.</a:t>
          </a:r>
        </a:p>
      </xdr:txBody>
    </xdr:sp>
    <xdr:clientData/>
  </xdr:twoCellAnchor>
</xdr:wsDr>
</file>

<file path=xl/theme/theme1.xml><?xml version="1.0" encoding="utf-8"?>
<a:theme xmlns:a="http://schemas.openxmlformats.org/drawingml/2006/main"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a:spAutoFit/>
      </a:bodyPr>
      <a:lstStyle>
        <a:defPPr marL="0" marR="0" indent="0" algn="ctr" defTabSz="584200" rtl="0" fontAlgn="auto" latinLnBrk="0" hangingPunct="0">
          <a:lnSpc>
            <a:spcPct val="100000"/>
          </a:lnSpc>
          <a:spcBef>
            <a:spcPts val="0"/>
          </a:spcBef>
          <a:spcAft>
            <a:spcPts val="0"/>
          </a:spcAft>
          <a:buClrTx/>
          <a:buSzTx/>
          <a:buFontTx/>
          <a:buNone/>
          <a:tabLst/>
          <a:defRPr kumimoji="0" sz="1200" b="0" i="0" u="none" strike="noStrike" cap="none" spc="0" normalizeH="0" baseline="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a:spAutoFit/>
      </a:bodyPr>
      <a:lstStyle>
        <a:defPPr marL="0" marR="0" indent="0" algn="l" defTabSz="4572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sheetPr>
    <pageSetUpPr fitToPage="1"/>
  </sheetPr>
  <dimension ref="A1:G10"/>
  <sheetViews>
    <sheetView showGridLines="0" tabSelected="1" workbookViewId="0">
      <pane xSplit="3" topLeftCell="D1" activePane="topRight" state="frozen"/>
      <selection pane="topRight" sqref="A1:G1"/>
    </sheetView>
  </sheetViews>
  <sheetFormatPr baseColWidth="10" defaultColWidth="16.28515625" defaultRowHeight="19.899999999999999" customHeight="1"/>
  <cols>
    <col min="1" max="1" width="3.85546875" style="1" customWidth="1"/>
    <col min="2" max="2" width="6.5703125" style="1" customWidth="1"/>
    <col min="3" max="3" width="8.5703125" style="1" customWidth="1"/>
    <col min="4" max="4" width="11.28515625" style="1" customWidth="1"/>
    <col min="5" max="5" width="10.85546875" style="1" customWidth="1"/>
    <col min="6" max="6" width="10.42578125" style="1" customWidth="1"/>
    <col min="7" max="7" width="16.5703125" style="1" customWidth="1"/>
    <col min="8" max="8" width="16.28515625" style="1" customWidth="1"/>
    <col min="9" max="16384" width="16.28515625" style="1"/>
  </cols>
  <sheetData>
    <row r="1" spans="1:7" ht="27.6" customHeight="1">
      <c r="A1" s="71" t="s">
        <v>0</v>
      </c>
      <c r="B1" s="71"/>
      <c r="C1" s="71"/>
      <c r="D1" s="71"/>
      <c r="E1" s="71"/>
      <c r="F1" s="71"/>
      <c r="G1" s="71"/>
    </row>
    <row r="2" spans="1:7" ht="9" customHeight="1">
      <c r="A2" s="2"/>
      <c r="B2" s="3" t="s">
        <v>1</v>
      </c>
      <c r="C2" s="4">
        <f>'Berechnung - Abrechnung mit Son'!D4</f>
        <v>1066</v>
      </c>
      <c r="D2" s="5">
        <f>'Berechnung - Abrechnung mit Son'!I5</f>
        <v>0.23000320000000002</v>
      </c>
      <c r="E2" s="6">
        <f>C$2*D$2</f>
        <v>245.18341120000002</v>
      </c>
      <c r="F2" s="2"/>
      <c r="G2" s="3" t="str">
        <f>'Berechnung - Abrechnung mit Son'!$A3&amp;" bis "&amp;'Berechnung - Abrechnung mit Son'!$A4</f>
        <v>44562 bis 44788</v>
      </c>
    </row>
    <row r="3" spans="1:7" ht="9" customHeight="1">
      <c r="A3" s="2"/>
      <c r="B3" s="3" t="s">
        <v>1</v>
      </c>
      <c r="C3" s="7">
        <f>'Berechnung - Abrechnung mit Son'!D7</f>
        <v>355</v>
      </c>
      <c r="D3" s="5">
        <f>'Berechnung - Abrechnung mit Son'!I8</f>
        <v>0.24998999999999999</v>
      </c>
      <c r="E3" s="6">
        <f>$C3*D3</f>
        <v>88.746449999999996</v>
      </c>
      <c r="F3" s="2"/>
      <c r="G3" s="3" t="str">
        <f>'Berechnung - Abrechnung mit Son'!$A6&amp;" bis "&amp;'Berechnung - Abrechnung mit Son'!$A7</f>
        <v>44788 bis 44926</v>
      </c>
    </row>
    <row r="4" spans="1:7" ht="9" customHeight="1">
      <c r="A4" s="7">
        <v>1</v>
      </c>
      <c r="B4" s="3" t="s">
        <v>2</v>
      </c>
      <c r="C4" s="4">
        <f>'Berechnung - Abrechnung mit Son'!E4</f>
        <v>5202</v>
      </c>
      <c r="D4" s="5">
        <f>'Berechnung - Abrechnung mit Son'!H5</f>
        <v>0.13506499999999999</v>
      </c>
      <c r="E4" s="6">
        <f>$C4*D4</f>
        <v>702.60812999999996</v>
      </c>
      <c r="F4" s="2"/>
      <c r="G4" s="2"/>
    </row>
    <row r="5" spans="1:7" ht="9" customHeight="1">
      <c r="A5" s="7">
        <v>2</v>
      </c>
      <c r="B5" s="3" t="s">
        <v>2</v>
      </c>
      <c r="C5" s="4">
        <f>'Berechnung - Abrechnung mit Son'!E7</f>
        <v>1599</v>
      </c>
      <c r="D5" s="5">
        <f>D4</f>
        <v>0.13506499999999999</v>
      </c>
      <c r="E5" s="6">
        <f>$C5*D5</f>
        <v>215.96893499999999</v>
      </c>
      <c r="F5" s="6">
        <f>SUM(E4:E5)</f>
        <v>918.57706499999995</v>
      </c>
      <c r="G5" s="2"/>
    </row>
    <row r="6" spans="1:7" ht="9" customHeight="1">
      <c r="A6" s="8"/>
      <c r="B6" s="9" t="s">
        <v>3</v>
      </c>
      <c r="C6" s="10">
        <f>E5/D3</f>
        <v>863.91029641185651</v>
      </c>
      <c r="D6" s="2"/>
      <c r="E6" s="2"/>
      <c r="F6" s="2"/>
      <c r="G6" s="2"/>
    </row>
    <row r="7" spans="1:7" ht="9" customHeight="1">
      <c r="A7" s="8"/>
      <c r="B7" s="8"/>
      <c r="C7" s="11">
        <f>'Berechnung - Abrechnung mit Son'!E15</f>
        <v>508.91029641185651</v>
      </c>
      <c r="D7" s="5">
        <f>'Berechnung - Abrechnung mit Son'!I8</f>
        <v>0.24998999999999999</v>
      </c>
      <c r="E7" s="6">
        <f>$C7*D7</f>
        <v>127.22248500000001</v>
      </c>
      <c r="F7" s="2"/>
      <c r="G7" s="2"/>
    </row>
    <row r="8" spans="1:7" ht="9" customHeight="1">
      <c r="A8" s="8"/>
      <c r="B8" s="8"/>
      <c r="C8" s="12">
        <f>'Berechnung - Abrechnung mit Son'!I11</f>
        <v>77.2</v>
      </c>
      <c r="D8" s="7">
        <f>'Berechnung - Abrechnung mit Son'!$A8</f>
        <v>138</v>
      </c>
      <c r="E8" s="13">
        <f>$C8/364</f>
        <v>0.21208791208791208</v>
      </c>
      <c r="F8" s="6">
        <f>D8*E8</f>
        <v>29.268131868131867</v>
      </c>
      <c r="G8" s="2"/>
    </row>
    <row r="9" spans="1:7" ht="9" customHeight="1">
      <c r="A9" s="8"/>
      <c r="B9" s="8"/>
      <c r="C9" s="8"/>
      <c r="D9" s="2"/>
      <c r="E9" s="2"/>
      <c r="F9" s="2"/>
      <c r="G9" s="3" t="s">
        <v>4</v>
      </c>
    </row>
    <row r="10" spans="1:7" ht="9" customHeight="1">
      <c r="A10" s="8"/>
      <c r="B10" s="8"/>
      <c r="C10" s="8"/>
      <c r="D10" s="2"/>
      <c r="E10" s="2"/>
      <c r="F10" s="2"/>
      <c r="G10" s="3" t="str">
        <f>G9&amp;'Berechnung - Abrechnung mit Son'!$A6</f>
        <v>Berechnungsausgabe für eventuelle nicht berechnete Netzbetreiber Zahlungen vor den 44788</v>
      </c>
    </row>
  </sheetData>
  <sheetProtection password="B3AC" sheet="1" objects="1" scenarios="1" selectLockedCells="1" selectUnlockedCells="1"/>
  <mergeCells count="1">
    <mergeCell ref="A1:G1"/>
  </mergeCells>
  <pageMargins left="1" right="1" top="1" bottom="1" header="0.25" footer="0.25"/>
  <pageSetup orientation="portrait"/>
  <headerFooter>
    <oddFooter>&amp;C&amp;"Helvetica Neue,Regular"&amp;12&amp;K000000&amp;P</oddFooter>
  </headerFooter>
  <drawing r:id="rId1"/>
</worksheet>
</file>

<file path=xl/worksheets/sheet2.xml><?xml version="1.0" encoding="utf-8"?>
<worksheet xmlns="http://schemas.openxmlformats.org/spreadsheetml/2006/main" xmlns:r="http://schemas.openxmlformats.org/officeDocument/2006/relationships">
  <dimension ref="A1:I21"/>
  <sheetViews>
    <sheetView showGridLines="0" workbookViewId="0">
      <pane xSplit="1" ySplit="2" topLeftCell="B3" activePane="bottomRight" state="frozen"/>
      <selection pane="topRight"/>
      <selection pane="bottomLeft"/>
      <selection pane="bottomRight" activeCell="F12" sqref="F12:I21"/>
    </sheetView>
  </sheetViews>
  <sheetFormatPr baseColWidth="10" defaultColWidth="16.28515625" defaultRowHeight="19.899999999999999" customHeight="1"/>
  <cols>
    <col min="1" max="1" width="19" style="14" customWidth="1"/>
    <col min="2" max="2" width="37.140625" style="14" customWidth="1"/>
    <col min="3" max="3" width="17.28515625" style="14" customWidth="1"/>
    <col min="4" max="4" width="15.7109375" style="14" customWidth="1"/>
    <col min="5" max="5" width="16.42578125" style="14" customWidth="1"/>
    <col min="6" max="6" width="16.28515625" style="14" customWidth="1"/>
    <col min="7" max="7" width="27.5703125" style="14" customWidth="1"/>
    <col min="8" max="9" width="19.7109375" style="14" customWidth="1"/>
    <col min="10" max="10" width="16.28515625" style="14" customWidth="1"/>
    <col min="11" max="16384" width="16.28515625" style="14"/>
  </cols>
  <sheetData>
    <row r="1" spans="1:9" ht="27.6" customHeight="1">
      <c r="A1" s="71" t="s">
        <v>5</v>
      </c>
      <c r="B1" s="71"/>
      <c r="C1" s="71"/>
      <c r="D1" s="71"/>
      <c r="E1" s="71"/>
      <c r="F1" s="71"/>
      <c r="G1" s="71"/>
      <c r="H1" s="71"/>
      <c r="I1" s="71"/>
    </row>
    <row r="2" spans="1:9" ht="32.25" customHeight="1">
      <c r="A2" s="15" t="s">
        <v>6</v>
      </c>
      <c r="B2" s="16"/>
      <c r="C2" s="15" t="s">
        <v>7</v>
      </c>
      <c r="D2" s="15" t="s">
        <v>8</v>
      </c>
      <c r="E2" s="15" t="s">
        <v>9</v>
      </c>
      <c r="F2" s="15" t="s">
        <v>10</v>
      </c>
      <c r="G2" s="15" t="s">
        <v>11</v>
      </c>
      <c r="H2" s="15" t="s">
        <v>12</v>
      </c>
      <c r="I2" s="15" t="s">
        <v>13</v>
      </c>
    </row>
    <row r="3" spans="1:9" ht="20.25" customHeight="1">
      <c r="A3" s="17">
        <v>44562</v>
      </c>
      <c r="B3" s="18"/>
      <c r="C3" s="19">
        <v>0</v>
      </c>
      <c r="D3" s="19">
        <v>0</v>
      </c>
      <c r="E3" s="19">
        <v>0</v>
      </c>
      <c r="F3" s="20">
        <v>4962</v>
      </c>
      <c r="G3" s="20">
        <v>17249</v>
      </c>
      <c r="H3" s="21">
        <v>0.1135</v>
      </c>
      <c r="I3" s="21">
        <v>0.19328000000000001</v>
      </c>
    </row>
    <row r="4" spans="1:9" ht="20.100000000000001" customHeight="1">
      <c r="A4" s="22">
        <v>44788</v>
      </c>
      <c r="B4" s="23" t="s">
        <v>14</v>
      </c>
      <c r="C4" s="24">
        <v>7913</v>
      </c>
      <c r="D4" s="24">
        <v>1066</v>
      </c>
      <c r="E4" s="24">
        <v>5202</v>
      </c>
      <c r="F4" s="84" t="s">
        <v>15</v>
      </c>
      <c r="G4" s="82"/>
      <c r="H4" s="26">
        <f>H3/100*19</f>
        <v>2.1564999999999997E-2</v>
      </c>
      <c r="I4" s="26">
        <f>I3/100*19</f>
        <v>3.6723200000000004E-2</v>
      </c>
    </row>
    <row r="5" spans="1:9" ht="20.85" customHeight="1">
      <c r="A5" s="27">
        <f>DATEDIF($A3,$A4,"D")</f>
        <v>226</v>
      </c>
      <c r="B5" s="23" t="s">
        <v>16</v>
      </c>
      <c r="C5" s="25"/>
      <c r="D5" s="25"/>
      <c r="E5" s="25"/>
      <c r="F5" s="25"/>
      <c r="G5" s="25"/>
      <c r="H5" s="28">
        <f>SUM(H3:H4)</f>
        <v>0.13506499999999999</v>
      </c>
      <c r="I5" s="28">
        <f>SUM(I3:I4)</f>
        <v>0.23000320000000002</v>
      </c>
    </row>
    <row r="6" spans="1:9" ht="20.85" customHeight="1">
      <c r="A6" s="29">
        <f>$A4</f>
        <v>44788</v>
      </c>
      <c r="B6" s="30"/>
      <c r="C6" s="31">
        <f>C4</f>
        <v>7913</v>
      </c>
      <c r="D6" s="31">
        <f>D4</f>
        <v>1066</v>
      </c>
      <c r="E6" s="31">
        <f>E4</f>
        <v>5202</v>
      </c>
      <c r="F6" s="25"/>
      <c r="G6" s="32"/>
      <c r="H6" s="72" t="s">
        <v>17</v>
      </c>
      <c r="I6" s="72" t="s">
        <v>18</v>
      </c>
    </row>
    <row r="7" spans="1:9" ht="20.100000000000001" customHeight="1">
      <c r="A7" s="29">
        <v>44926</v>
      </c>
      <c r="B7" s="30"/>
      <c r="C7" s="24">
        <v>2597</v>
      </c>
      <c r="D7" s="24">
        <v>355</v>
      </c>
      <c r="E7" s="24">
        <v>1599</v>
      </c>
      <c r="F7" s="84" t="s">
        <v>19</v>
      </c>
      <c r="G7" s="85"/>
      <c r="H7" s="73"/>
      <c r="I7" s="73"/>
    </row>
    <row r="8" spans="1:9" ht="20.85" customHeight="1">
      <c r="A8" s="27">
        <f>DATEDIF($A6,$A7,"D")</f>
        <v>138</v>
      </c>
      <c r="B8" s="33"/>
      <c r="C8" s="34"/>
      <c r="D8" s="34"/>
      <c r="E8" s="34"/>
      <c r="F8" s="25"/>
      <c r="G8" s="32"/>
      <c r="H8" s="35">
        <v>448</v>
      </c>
      <c r="I8" s="36">
        <v>0.24998999999999999</v>
      </c>
    </row>
    <row r="9" spans="1:9" ht="20.85" customHeight="1">
      <c r="A9" s="37"/>
      <c r="B9" s="74" t="s">
        <v>20</v>
      </c>
      <c r="C9" s="75"/>
      <c r="D9" s="75"/>
      <c r="E9" s="76"/>
      <c r="F9" s="38"/>
      <c r="G9" s="32"/>
      <c r="H9" s="72" t="s">
        <v>21</v>
      </c>
      <c r="I9" s="72" t="s">
        <v>22</v>
      </c>
    </row>
    <row r="10" spans="1:9" ht="23.1" customHeight="1">
      <c r="A10" s="39" t="s">
        <v>23</v>
      </c>
      <c r="B10" s="40" t="str">
        <f>'Sonnen - .'!G$2</f>
        <v>44562 bis 44788</v>
      </c>
      <c r="C10" s="41">
        <f>'Sonnen - .'!E4</f>
        <v>702.60812999999996</v>
      </c>
      <c r="D10" s="42">
        <f>H8</f>
        <v>448</v>
      </c>
      <c r="E10" s="43">
        <f>C10-D10</f>
        <v>254.60812999999996</v>
      </c>
      <c r="F10" s="38"/>
      <c r="G10" s="32"/>
      <c r="H10" s="73"/>
      <c r="I10" s="73"/>
    </row>
    <row r="11" spans="1:9" ht="20.85" customHeight="1">
      <c r="A11" s="37"/>
      <c r="B11" s="40" t="str">
        <f>'Sonnen - .'!G3</f>
        <v>44788 bis 44926</v>
      </c>
      <c r="C11" s="41">
        <f>'Sonnen - .'!E5</f>
        <v>215.96893499999999</v>
      </c>
      <c r="D11" s="25"/>
      <c r="E11" s="32"/>
      <c r="F11" s="38"/>
      <c r="G11" s="32"/>
      <c r="H11" s="35">
        <v>0</v>
      </c>
      <c r="I11" s="44">
        <v>77.2</v>
      </c>
    </row>
    <row r="12" spans="1:9" ht="21.75" customHeight="1">
      <c r="A12" s="37"/>
      <c r="B12" s="45" t="s">
        <v>24</v>
      </c>
      <c r="C12" s="46">
        <f>SUM(C10:C11)</f>
        <v>918.57706499999995</v>
      </c>
      <c r="D12" s="34"/>
      <c r="E12" s="47"/>
      <c r="F12" s="81" t="s">
        <v>25</v>
      </c>
      <c r="G12" s="82"/>
      <c r="H12" s="75"/>
      <c r="I12" s="75"/>
    </row>
    <row r="13" spans="1:9" ht="20.85" customHeight="1">
      <c r="A13" s="39" t="s">
        <v>23</v>
      </c>
      <c r="B13" s="77" t="s">
        <v>26</v>
      </c>
      <c r="C13" s="75"/>
      <c r="D13" s="75"/>
      <c r="E13" s="76"/>
      <c r="F13" s="83"/>
      <c r="G13" s="82"/>
      <c r="H13" s="82"/>
      <c r="I13" s="82"/>
    </row>
    <row r="14" spans="1:9" ht="20.100000000000001" customHeight="1">
      <c r="A14" s="37"/>
      <c r="B14" s="48"/>
      <c r="C14" s="49" t="s">
        <v>27</v>
      </c>
      <c r="D14" s="49" t="s">
        <v>28</v>
      </c>
      <c r="E14" s="50" t="s">
        <v>29</v>
      </c>
      <c r="F14" s="83"/>
      <c r="G14" s="82"/>
      <c r="H14" s="82"/>
      <c r="I14" s="82"/>
    </row>
    <row r="15" spans="1:9" ht="20.85" customHeight="1">
      <c r="A15" s="37"/>
      <c r="B15" s="51"/>
      <c r="C15" s="52">
        <f>'Sonnen - .'!$C6</f>
        <v>863.91029641185651</v>
      </c>
      <c r="D15" s="53">
        <f>'Sonnen - .'!$C3</f>
        <v>355</v>
      </c>
      <c r="E15" s="54">
        <f>C15-D15</f>
        <v>508.91029641185651</v>
      </c>
      <c r="F15" s="83"/>
      <c r="G15" s="82"/>
      <c r="H15" s="82"/>
      <c r="I15" s="82"/>
    </row>
    <row r="16" spans="1:9" ht="20.85" customHeight="1">
      <c r="A16" s="37"/>
      <c r="B16" s="78" t="str">
        <f>'Sonnen - .'!G10</f>
        <v>Berechnungsausgabe für eventuelle nicht berechnete Netzbetreiber Zahlungen vor den 44788</v>
      </c>
      <c r="C16" s="79"/>
      <c r="D16" s="79"/>
      <c r="E16" s="80"/>
      <c r="F16" s="83"/>
      <c r="G16" s="82"/>
      <c r="H16" s="82"/>
      <c r="I16" s="82"/>
    </row>
    <row r="17" spans="1:9" ht="20.100000000000001" customHeight="1">
      <c r="A17" s="37"/>
      <c r="B17" s="55" t="s">
        <v>30</v>
      </c>
      <c r="C17" s="56">
        <f>'Sonnen - .'!E7</f>
        <v>127.22248500000001</v>
      </c>
      <c r="D17" s="57"/>
      <c r="E17" s="58"/>
      <c r="F17" s="83"/>
      <c r="G17" s="82"/>
      <c r="H17" s="82"/>
      <c r="I17" s="82"/>
    </row>
    <row r="18" spans="1:9" ht="20.100000000000001" customHeight="1">
      <c r="A18" s="37"/>
      <c r="B18" s="59" t="s">
        <v>31</v>
      </c>
      <c r="C18" s="60">
        <f>'Sonnen - .'!F8</f>
        <v>29.268131868131867</v>
      </c>
      <c r="D18" s="61" t="s">
        <v>23</v>
      </c>
      <c r="E18" s="32"/>
      <c r="F18" s="83"/>
      <c r="G18" s="82"/>
      <c r="H18" s="82"/>
      <c r="I18" s="82"/>
    </row>
    <row r="19" spans="1:9" ht="20.100000000000001" customHeight="1">
      <c r="A19" s="37"/>
      <c r="B19" s="59" t="s">
        <v>32</v>
      </c>
      <c r="C19" s="62">
        <f>H11</f>
        <v>0</v>
      </c>
      <c r="D19" s="63"/>
      <c r="E19" s="64"/>
      <c r="F19" s="83"/>
      <c r="G19" s="82"/>
      <c r="H19" s="82"/>
      <c r="I19" s="82"/>
    </row>
    <row r="20" spans="1:9" ht="20.100000000000001" customHeight="1">
      <c r="A20" s="37"/>
      <c r="B20" s="65" t="s">
        <v>33</v>
      </c>
      <c r="C20" s="66">
        <f>E10</f>
        <v>254.60812999999996</v>
      </c>
      <c r="D20" s="63"/>
      <c r="E20" s="64"/>
      <c r="F20" s="83"/>
      <c r="G20" s="82"/>
      <c r="H20" s="82"/>
      <c r="I20" s="82"/>
    </row>
    <row r="21" spans="1:9" ht="20.85" customHeight="1">
      <c r="A21" s="37"/>
      <c r="B21" s="67" t="s">
        <v>34</v>
      </c>
      <c r="C21" s="68">
        <f>SUM(C17:C20)</f>
        <v>411.0987468681318</v>
      </c>
      <c r="D21" s="69"/>
      <c r="E21" s="70"/>
      <c r="F21" s="83"/>
      <c r="G21" s="82"/>
      <c r="H21" s="82"/>
      <c r="I21" s="82"/>
    </row>
  </sheetData>
  <mergeCells count="11">
    <mergeCell ref="A1:I1"/>
    <mergeCell ref="F4:G4"/>
    <mergeCell ref="I6:I7"/>
    <mergeCell ref="F7:G7"/>
    <mergeCell ref="H6:H7"/>
    <mergeCell ref="I9:I10"/>
    <mergeCell ref="H9:H10"/>
    <mergeCell ref="B9:E9"/>
    <mergeCell ref="B13:E13"/>
    <mergeCell ref="B16:E16"/>
    <mergeCell ref="F12:I21"/>
  </mergeCells>
  <pageMargins left="0.5" right="0.5" top="0.75" bottom="0.75" header="0.27777800000000002" footer="0.27777800000000002"/>
  <pageSetup scale="72" orientation="portrait"/>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2" baseType="variant">
      <vt:variant>
        <vt:lpstr>Arbeitsblätter</vt:lpstr>
      </vt:variant>
      <vt:variant>
        <vt:i4>2</vt:i4>
      </vt:variant>
    </vt:vector>
  </HeadingPairs>
  <TitlesOfParts>
    <vt:vector size="2" baseType="lpstr">
      <vt:lpstr>Sonnen - .</vt:lpstr>
      <vt:lpstr>Berechnung - Abrechnung mit Son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Horst Pätzmann</dc:creator>
  <cp:lastModifiedBy>paetzmann2021@outlook.de</cp:lastModifiedBy>
  <dcterms:created xsi:type="dcterms:W3CDTF">2023-02-17T09:37:54Z</dcterms:created>
  <dcterms:modified xsi:type="dcterms:W3CDTF">2023-02-17T09:39:31Z</dcterms:modified>
</cp:coreProperties>
</file>